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rivera\Downloads\"/>
    </mc:Choice>
  </mc:AlternateContent>
  <xr:revisionPtr revIDLastSave="0" documentId="13_ncr:1_{14BBA455-C405-48B4-9F70-CA9C70ADCC4D}" xr6:coauthVersionLast="47" xr6:coauthVersionMax="47" xr10:uidLastSave="{00000000-0000-0000-0000-000000000000}"/>
  <bookViews>
    <workbookView xWindow="-120" yWindow="-120" windowWidth="24240" windowHeight="13020" xr2:uid="{6DAF5052-B0F4-49FB-9B29-0DE25AE5F45A}"/>
  </bookViews>
  <sheets>
    <sheet name="2025 Limits" sheetId="1" r:id="rId1"/>
  </sheets>
  <definedNames>
    <definedName name="_xlnm.Print_Area" localSheetId="0">'2025 Limits'!$A$1:$I$71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471" i="1" l="1"/>
  <c r="F471" i="1"/>
  <c r="E471" i="1"/>
  <c r="D471" i="1"/>
  <c r="C471" i="1"/>
  <c r="I462" i="1"/>
  <c r="H462" i="1"/>
  <c r="G462" i="1"/>
  <c r="F462" i="1"/>
  <c r="E462" i="1"/>
  <c r="D462" i="1"/>
  <c r="C462" i="1"/>
  <c r="B462" i="1"/>
  <c r="B471" i="1" s="1"/>
  <c r="I456" i="1"/>
  <c r="I465" i="1" s="1"/>
  <c r="H456" i="1"/>
  <c r="G456" i="1"/>
  <c r="F474" i="1" s="1"/>
  <c r="F456" i="1"/>
  <c r="F465" i="1" s="1"/>
  <c r="E456" i="1"/>
  <c r="D456" i="1"/>
  <c r="D474" i="1" s="1"/>
  <c r="C456" i="1"/>
  <c r="C465" i="1" s="1"/>
  <c r="B456" i="1"/>
  <c r="B465" i="1" s="1"/>
  <c r="B474" i="1" s="1"/>
  <c r="I455" i="1"/>
  <c r="I464" i="1" s="1"/>
  <c r="H455" i="1"/>
  <c r="H464" i="1" s="1"/>
  <c r="G455" i="1"/>
  <c r="G464" i="1" s="1"/>
  <c r="F455" i="1"/>
  <c r="F464" i="1" s="1"/>
  <c r="E455" i="1"/>
  <c r="D455" i="1"/>
  <c r="D473" i="1" s="1"/>
  <c r="C455" i="1"/>
  <c r="C464" i="1" s="1"/>
  <c r="B455" i="1"/>
  <c r="B464" i="1" s="1"/>
  <c r="B473" i="1" s="1"/>
  <c r="I454" i="1"/>
  <c r="I463" i="1" s="1"/>
  <c r="H454" i="1"/>
  <c r="H463" i="1" s="1"/>
  <c r="G454" i="1"/>
  <c r="G463" i="1" s="1"/>
  <c r="F454" i="1"/>
  <c r="F463" i="1" s="1"/>
  <c r="E454" i="1"/>
  <c r="D454" i="1"/>
  <c r="D472" i="1" s="1"/>
  <c r="C454" i="1"/>
  <c r="C463" i="1" s="1"/>
  <c r="B454" i="1"/>
  <c r="I452" i="1"/>
  <c r="I461" i="1" s="1"/>
  <c r="H452" i="1"/>
  <c r="G452" i="1"/>
  <c r="F470" i="1" s="1"/>
  <c r="F452" i="1"/>
  <c r="F461" i="1" s="1"/>
  <c r="E452" i="1"/>
  <c r="D452" i="1"/>
  <c r="D470" i="1" s="1"/>
  <c r="C452" i="1"/>
  <c r="C461" i="1" s="1"/>
  <c r="B452" i="1"/>
  <c r="B461" i="1" s="1"/>
  <c r="B470" i="1" s="1"/>
  <c r="I451" i="1"/>
  <c r="I460" i="1" s="1"/>
  <c r="H451" i="1"/>
  <c r="H460" i="1" s="1"/>
  <c r="G451" i="1"/>
  <c r="G460" i="1" s="1"/>
  <c r="F451" i="1"/>
  <c r="F460" i="1" s="1"/>
  <c r="E451" i="1"/>
  <c r="D451" i="1"/>
  <c r="D469" i="1" s="1"/>
  <c r="C451" i="1"/>
  <c r="C460" i="1" s="1"/>
  <c r="B451" i="1"/>
  <c r="B460" i="1" s="1"/>
  <c r="B469" i="1" s="1"/>
  <c r="I450" i="1"/>
  <c r="I459" i="1" s="1"/>
  <c r="H450" i="1"/>
  <c r="H459" i="1" s="1"/>
  <c r="G450" i="1"/>
  <c r="G459" i="1" s="1"/>
  <c r="F450" i="1"/>
  <c r="F459" i="1" s="1"/>
  <c r="E450" i="1"/>
  <c r="D450" i="1"/>
  <c r="D468" i="1" s="1"/>
  <c r="C450" i="1"/>
  <c r="C459" i="1" s="1"/>
  <c r="B450" i="1"/>
  <c r="D447" i="1"/>
  <c r="G440" i="1"/>
  <c r="F440" i="1"/>
  <c r="E440" i="1"/>
  <c r="D440" i="1"/>
  <c r="C440" i="1"/>
  <c r="I431" i="1"/>
  <c r="H431" i="1"/>
  <c r="G431" i="1"/>
  <c r="F431" i="1"/>
  <c r="E431" i="1"/>
  <c r="D431" i="1"/>
  <c r="C431" i="1"/>
  <c r="B431" i="1"/>
  <c r="B440" i="1" s="1"/>
  <c r="I425" i="1"/>
  <c r="I434" i="1" s="1"/>
  <c r="H425" i="1"/>
  <c r="G425" i="1"/>
  <c r="F443" i="1" s="1"/>
  <c r="F425" i="1"/>
  <c r="F434" i="1" s="1"/>
  <c r="E425" i="1"/>
  <c r="D425" i="1"/>
  <c r="D443" i="1" s="1"/>
  <c r="C425" i="1"/>
  <c r="C434" i="1" s="1"/>
  <c r="B425" i="1"/>
  <c r="B434" i="1" s="1"/>
  <c r="B443" i="1" s="1"/>
  <c r="I424" i="1"/>
  <c r="I433" i="1" s="1"/>
  <c r="H424" i="1"/>
  <c r="H433" i="1" s="1"/>
  <c r="G424" i="1"/>
  <c r="G433" i="1" s="1"/>
  <c r="F424" i="1"/>
  <c r="F433" i="1" s="1"/>
  <c r="E424" i="1"/>
  <c r="D424" i="1"/>
  <c r="D442" i="1" s="1"/>
  <c r="C424" i="1"/>
  <c r="C433" i="1" s="1"/>
  <c r="B424" i="1"/>
  <c r="B433" i="1" s="1"/>
  <c r="B442" i="1" s="1"/>
  <c r="I423" i="1"/>
  <c r="I432" i="1" s="1"/>
  <c r="H423" i="1"/>
  <c r="H432" i="1" s="1"/>
  <c r="G423" i="1"/>
  <c r="G432" i="1" s="1"/>
  <c r="F423" i="1"/>
  <c r="F432" i="1" s="1"/>
  <c r="E423" i="1"/>
  <c r="D423" i="1"/>
  <c r="D441" i="1" s="1"/>
  <c r="C423" i="1"/>
  <c r="C432" i="1" s="1"/>
  <c r="B423" i="1"/>
  <c r="I421" i="1"/>
  <c r="I430" i="1" s="1"/>
  <c r="H421" i="1"/>
  <c r="G421" i="1"/>
  <c r="F439" i="1" s="1"/>
  <c r="F421" i="1"/>
  <c r="F430" i="1" s="1"/>
  <c r="E421" i="1"/>
  <c r="D421" i="1"/>
  <c r="D439" i="1" s="1"/>
  <c r="C421" i="1"/>
  <c r="C430" i="1" s="1"/>
  <c r="B421" i="1"/>
  <c r="B430" i="1" s="1"/>
  <c r="B439" i="1" s="1"/>
  <c r="I420" i="1"/>
  <c r="I429" i="1" s="1"/>
  <c r="H420" i="1"/>
  <c r="H429" i="1" s="1"/>
  <c r="G420" i="1"/>
  <c r="G429" i="1" s="1"/>
  <c r="F420" i="1"/>
  <c r="F429" i="1" s="1"/>
  <c r="E420" i="1"/>
  <c r="D420" i="1"/>
  <c r="D438" i="1" s="1"/>
  <c r="C420" i="1"/>
  <c r="C429" i="1" s="1"/>
  <c r="B420" i="1"/>
  <c r="B429" i="1" s="1"/>
  <c r="B438" i="1" s="1"/>
  <c r="I419" i="1"/>
  <c r="I428" i="1" s="1"/>
  <c r="H419" i="1"/>
  <c r="H428" i="1" s="1"/>
  <c r="G419" i="1"/>
  <c r="G428" i="1" s="1"/>
  <c r="F419" i="1"/>
  <c r="F428" i="1" s="1"/>
  <c r="E419" i="1"/>
  <c r="D419" i="1"/>
  <c r="D437" i="1" s="1"/>
  <c r="C419" i="1"/>
  <c r="C428" i="1" s="1"/>
  <c r="B419" i="1"/>
  <c r="D416" i="1"/>
  <c r="G409" i="1"/>
  <c r="F409" i="1"/>
  <c r="E409" i="1"/>
  <c r="D409" i="1"/>
  <c r="C409" i="1"/>
  <c r="I400" i="1"/>
  <c r="H400" i="1"/>
  <c r="G400" i="1"/>
  <c r="F400" i="1"/>
  <c r="E400" i="1"/>
  <c r="D400" i="1"/>
  <c r="C400" i="1"/>
  <c r="B400" i="1"/>
  <c r="B409" i="1" s="1"/>
  <c r="I394" i="1"/>
  <c r="I403" i="1" s="1"/>
  <c r="H394" i="1"/>
  <c r="G394" i="1"/>
  <c r="F412" i="1" s="1"/>
  <c r="F394" i="1"/>
  <c r="F403" i="1" s="1"/>
  <c r="E394" i="1"/>
  <c r="D394" i="1"/>
  <c r="D403" i="1" s="1"/>
  <c r="C394" i="1"/>
  <c r="C403" i="1" s="1"/>
  <c r="B394" i="1"/>
  <c r="B403" i="1" s="1"/>
  <c r="B412" i="1" s="1"/>
  <c r="I393" i="1"/>
  <c r="I402" i="1" s="1"/>
  <c r="H393" i="1"/>
  <c r="H402" i="1" s="1"/>
  <c r="G393" i="1"/>
  <c r="G402" i="1" s="1"/>
  <c r="F393" i="1"/>
  <c r="F402" i="1" s="1"/>
  <c r="E393" i="1"/>
  <c r="D393" i="1"/>
  <c r="D411" i="1" s="1"/>
  <c r="C393" i="1"/>
  <c r="C402" i="1" s="1"/>
  <c r="B393" i="1"/>
  <c r="B402" i="1" s="1"/>
  <c r="B411" i="1" s="1"/>
  <c r="I392" i="1"/>
  <c r="I401" i="1" s="1"/>
  <c r="H392" i="1"/>
  <c r="H401" i="1" s="1"/>
  <c r="G392" i="1"/>
  <c r="G401" i="1" s="1"/>
  <c r="F392" i="1"/>
  <c r="F401" i="1" s="1"/>
  <c r="E392" i="1"/>
  <c r="D392" i="1"/>
  <c r="D410" i="1" s="1"/>
  <c r="C392" i="1"/>
  <c r="C401" i="1" s="1"/>
  <c r="B392" i="1"/>
  <c r="I390" i="1"/>
  <c r="I399" i="1" s="1"/>
  <c r="H390" i="1"/>
  <c r="G390" i="1"/>
  <c r="F408" i="1" s="1"/>
  <c r="F390" i="1"/>
  <c r="F399" i="1" s="1"/>
  <c r="E390" i="1"/>
  <c r="D390" i="1"/>
  <c r="D399" i="1" s="1"/>
  <c r="C390" i="1"/>
  <c r="C399" i="1" s="1"/>
  <c r="B390" i="1"/>
  <c r="B399" i="1" s="1"/>
  <c r="B408" i="1" s="1"/>
  <c r="I389" i="1"/>
  <c r="I398" i="1" s="1"/>
  <c r="H389" i="1"/>
  <c r="H398" i="1" s="1"/>
  <c r="G389" i="1"/>
  <c r="G398" i="1" s="1"/>
  <c r="F389" i="1"/>
  <c r="F398" i="1" s="1"/>
  <c r="E389" i="1"/>
  <c r="D389" i="1"/>
  <c r="D407" i="1" s="1"/>
  <c r="C389" i="1"/>
  <c r="C398" i="1" s="1"/>
  <c r="B389" i="1"/>
  <c r="B398" i="1" s="1"/>
  <c r="B407" i="1" s="1"/>
  <c r="I388" i="1"/>
  <c r="I397" i="1" s="1"/>
  <c r="H388" i="1"/>
  <c r="H397" i="1" s="1"/>
  <c r="G388" i="1"/>
  <c r="G397" i="1" s="1"/>
  <c r="F388" i="1"/>
  <c r="F397" i="1" s="1"/>
  <c r="E388" i="1"/>
  <c r="D388" i="1"/>
  <c r="D406" i="1" s="1"/>
  <c r="C388" i="1"/>
  <c r="C397" i="1" s="1"/>
  <c r="B388" i="1"/>
  <c r="D385" i="1"/>
  <c r="G347" i="1"/>
  <c r="F347" i="1"/>
  <c r="E347" i="1"/>
  <c r="D347" i="1"/>
  <c r="C347" i="1"/>
  <c r="I338" i="1"/>
  <c r="H338" i="1"/>
  <c r="G338" i="1"/>
  <c r="F338" i="1"/>
  <c r="E338" i="1"/>
  <c r="D338" i="1"/>
  <c r="C338" i="1"/>
  <c r="B338" i="1"/>
  <c r="B347" i="1" s="1"/>
  <c r="I332" i="1"/>
  <c r="I341" i="1" s="1"/>
  <c r="H332" i="1"/>
  <c r="G332" i="1"/>
  <c r="F350" i="1" s="1"/>
  <c r="F332" i="1"/>
  <c r="F341" i="1" s="1"/>
  <c r="E332" i="1"/>
  <c r="D332" i="1"/>
  <c r="D350" i="1" s="1"/>
  <c r="C332" i="1"/>
  <c r="C341" i="1" s="1"/>
  <c r="B332" i="1"/>
  <c r="B341" i="1" s="1"/>
  <c r="B350" i="1" s="1"/>
  <c r="I331" i="1"/>
  <c r="I340" i="1" s="1"/>
  <c r="H331" i="1"/>
  <c r="H340" i="1" s="1"/>
  <c r="G331" i="1"/>
  <c r="G340" i="1" s="1"/>
  <c r="F331" i="1"/>
  <c r="F340" i="1" s="1"/>
  <c r="E331" i="1"/>
  <c r="D331" i="1"/>
  <c r="D349" i="1" s="1"/>
  <c r="C331" i="1"/>
  <c r="C340" i="1" s="1"/>
  <c r="B331" i="1"/>
  <c r="B340" i="1" s="1"/>
  <c r="B349" i="1" s="1"/>
  <c r="I330" i="1"/>
  <c r="I339" i="1" s="1"/>
  <c r="H330" i="1"/>
  <c r="H339" i="1" s="1"/>
  <c r="G330" i="1"/>
  <c r="G339" i="1" s="1"/>
  <c r="F330" i="1"/>
  <c r="F339" i="1" s="1"/>
  <c r="E330" i="1"/>
  <c r="D330" i="1"/>
  <c r="D339" i="1" s="1"/>
  <c r="C330" i="1"/>
  <c r="C339" i="1" s="1"/>
  <c r="B330" i="1"/>
  <c r="I328" i="1"/>
  <c r="I337" i="1" s="1"/>
  <c r="H328" i="1"/>
  <c r="G328" i="1"/>
  <c r="F346" i="1" s="1"/>
  <c r="F328" i="1"/>
  <c r="F337" i="1" s="1"/>
  <c r="E328" i="1"/>
  <c r="D328" i="1"/>
  <c r="D346" i="1" s="1"/>
  <c r="C328" i="1"/>
  <c r="C337" i="1" s="1"/>
  <c r="B328" i="1"/>
  <c r="B337" i="1" s="1"/>
  <c r="B346" i="1" s="1"/>
  <c r="I327" i="1"/>
  <c r="I336" i="1" s="1"/>
  <c r="H327" i="1"/>
  <c r="H336" i="1" s="1"/>
  <c r="G327" i="1"/>
  <c r="G336" i="1" s="1"/>
  <c r="F327" i="1"/>
  <c r="F336" i="1" s="1"/>
  <c r="E327" i="1"/>
  <c r="D327" i="1"/>
  <c r="D345" i="1" s="1"/>
  <c r="C327" i="1"/>
  <c r="C336" i="1" s="1"/>
  <c r="B327" i="1"/>
  <c r="B336" i="1" s="1"/>
  <c r="B345" i="1" s="1"/>
  <c r="I326" i="1"/>
  <c r="I335" i="1" s="1"/>
  <c r="H326" i="1"/>
  <c r="H335" i="1" s="1"/>
  <c r="G326" i="1"/>
  <c r="G335" i="1" s="1"/>
  <c r="F326" i="1"/>
  <c r="F335" i="1" s="1"/>
  <c r="E326" i="1"/>
  <c r="D326" i="1"/>
  <c r="D344" i="1" s="1"/>
  <c r="C326" i="1"/>
  <c r="C335" i="1" s="1"/>
  <c r="B326" i="1"/>
  <c r="D323" i="1"/>
  <c r="G285" i="1"/>
  <c r="F285" i="1"/>
  <c r="E285" i="1"/>
  <c r="D285" i="1"/>
  <c r="C285" i="1"/>
  <c r="I276" i="1"/>
  <c r="H276" i="1"/>
  <c r="G276" i="1"/>
  <c r="F276" i="1"/>
  <c r="E276" i="1"/>
  <c r="D276" i="1"/>
  <c r="C276" i="1"/>
  <c r="B276" i="1"/>
  <c r="B285" i="1" s="1"/>
  <c r="I270" i="1"/>
  <c r="I279" i="1" s="1"/>
  <c r="H270" i="1"/>
  <c r="G270" i="1"/>
  <c r="F288" i="1" s="1"/>
  <c r="F270" i="1"/>
  <c r="F279" i="1" s="1"/>
  <c r="E270" i="1"/>
  <c r="D270" i="1"/>
  <c r="D288" i="1" s="1"/>
  <c r="C270" i="1"/>
  <c r="C279" i="1" s="1"/>
  <c r="B270" i="1"/>
  <c r="B279" i="1" s="1"/>
  <c r="B288" i="1" s="1"/>
  <c r="I269" i="1"/>
  <c r="I278" i="1" s="1"/>
  <c r="H269" i="1"/>
  <c r="H278" i="1" s="1"/>
  <c r="G269" i="1"/>
  <c r="G278" i="1" s="1"/>
  <c r="F269" i="1"/>
  <c r="F278" i="1" s="1"/>
  <c r="E269" i="1"/>
  <c r="D269" i="1"/>
  <c r="D287" i="1" s="1"/>
  <c r="C269" i="1"/>
  <c r="C278" i="1" s="1"/>
  <c r="B269" i="1"/>
  <c r="B278" i="1" s="1"/>
  <c r="B287" i="1" s="1"/>
  <c r="I268" i="1"/>
  <c r="I277" i="1" s="1"/>
  <c r="H268" i="1"/>
  <c r="H277" i="1" s="1"/>
  <c r="G268" i="1"/>
  <c r="G277" i="1" s="1"/>
  <c r="F268" i="1"/>
  <c r="F277" i="1" s="1"/>
  <c r="E268" i="1"/>
  <c r="D268" i="1"/>
  <c r="D286" i="1" s="1"/>
  <c r="C268" i="1"/>
  <c r="C277" i="1" s="1"/>
  <c r="B268" i="1"/>
  <c r="I266" i="1"/>
  <c r="I275" i="1" s="1"/>
  <c r="H266" i="1"/>
  <c r="G266" i="1"/>
  <c r="F284" i="1" s="1"/>
  <c r="F266" i="1"/>
  <c r="F275" i="1" s="1"/>
  <c r="E266" i="1"/>
  <c r="D266" i="1"/>
  <c r="D284" i="1" s="1"/>
  <c r="C266" i="1"/>
  <c r="C275" i="1" s="1"/>
  <c r="B266" i="1"/>
  <c r="B275" i="1" s="1"/>
  <c r="B284" i="1" s="1"/>
  <c r="I265" i="1"/>
  <c r="I274" i="1" s="1"/>
  <c r="H265" i="1"/>
  <c r="H274" i="1" s="1"/>
  <c r="G265" i="1"/>
  <c r="G274" i="1" s="1"/>
  <c r="F265" i="1"/>
  <c r="F274" i="1" s="1"/>
  <c r="E265" i="1"/>
  <c r="D265" i="1"/>
  <c r="D283" i="1" s="1"/>
  <c r="C265" i="1"/>
  <c r="C274" i="1" s="1"/>
  <c r="B265" i="1"/>
  <c r="B274" i="1" s="1"/>
  <c r="B283" i="1" s="1"/>
  <c r="I264" i="1"/>
  <c r="I273" i="1" s="1"/>
  <c r="H264" i="1"/>
  <c r="H273" i="1" s="1"/>
  <c r="G264" i="1"/>
  <c r="G273" i="1" s="1"/>
  <c r="F264" i="1"/>
  <c r="F273" i="1" s="1"/>
  <c r="E264" i="1"/>
  <c r="D264" i="1"/>
  <c r="D282" i="1" s="1"/>
  <c r="C264" i="1"/>
  <c r="C273" i="1" s="1"/>
  <c r="B264" i="1"/>
  <c r="D261" i="1"/>
  <c r="G254" i="1"/>
  <c r="F254" i="1"/>
  <c r="E254" i="1"/>
  <c r="D254" i="1"/>
  <c r="C254" i="1"/>
  <c r="I245" i="1"/>
  <c r="H245" i="1"/>
  <c r="G245" i="1"/>
  <c r="F245" i="1"/>
  <c r="E245" i="1"/>
  <c r="D245" i="1"/>
  <c r="C245" i="1"/>
  <c r="B245" i="1"/>
  <c r="B254" i="1" s="1"/>
  <c r="I239" i="1"/>
  <c r="I248" i="1" s="1"/>
  <c r="H239" i="1"/>
  <c r="G239" i="1"/>
  <c r="F257" i="1" s="1"/>
  <c r="F239" i="1"/>
  <c r="F248" i="1" s="1"/>
  <c r="E239" i="1"/>
  <c r="D239" i="1"/>
  <c r="D257" i="1" s="1"/>
  <c r="C239" i="1"/>
  <c r="C248" i="1" s="1"/>
  <c r="B239" i="1"/>
  <c r="B248" i="1" s="1"/>
  <c r="B257" i="1" s="1"/>
  <c r="I238" i="1"/>
  <c r="I247" i="1" s="1"/>
  <c r="H238" i="1"/>
  <c r="H247" i="1" s="1"/>
  <c r="G238" i="1"/>
  <c r="G247" i="1" s="1"/>
  <c r="F238" i="1"/>
  <c r="F247" i="1" s="1"/>
  <c r="E238" i="1"/>
  <c r="D238" i="1"/>
  <c r="D256" i="1" s="1"/>
  <c r="C238" i="1"/>
  <c r="C247" i="1" s="1"/>
  <c r="B238" i="1"/>
  <c r="B247" i="1" s="1"/>
  <c r="B256" i="1" s="1"/>
  <c r="I237" i="1"/>
  <c r="I246" i="1" s="1"/>
  <c r="H237" i="1"/>
  <c r="H246" i="1" s="1"/>
  <c r="G237" i="1"/>
  <c r="G246" i="1" s="1"/>
  <c r="F237" i="1"/>
  <c r="F246" i="1" s="1"/>
  <c r="E237" i="1"/>
  <c r="D237" i="1"/>
  <c r="D255" i="1" s="1"/>
  <c r="C237" i="1"/>
  <c r="C246" i="1" s="1"/>
  <c r="B237" i="1"/>
  <c r="I235" i="1"/>
  <c r="I244" i="1" s="1"/>
  <c r="H235" i="1"/>
  <c r="G235" i="1"/>
  <c r="F253" i="1" s="1"/>
  <c r="F235" i="1"/>
  <c r="F244" i="1" s="1"/>
  <c r="E235" i="1"/>
  <c r="D235" i="1"/>
  <c r="D244" i="1" s="1"/>
  <c r="C235" i="1"/>
  <c r="C244" i="1" s="1"/>
  <c r="B235" i="1"/>
  <c r="B244" i="1" s="1"/>
  <c r="B253" i="1" s="1"/>
  <c r="I234" i="1"/>
  <c r="I243" i="1" s="1"/>
  <c r="H234" i="1"/>
  <c r="H243" i="1" s="1"/>
  <c r="G234" i="1"/>
  <c r="G243" i="1" s="1"/>
  <c r="F234" i="1"/>
  <c r="F243" i="1" s="1"/>
  <c r="E234" i="1"/>
  <c r="D234" i="1"/>
  <c r="D252" i="1" s="1"/>
  <c r="C234" i="1"/>
  <c r="C243" i="1" s="1"/>
  <c r="B234" i="1"/>
  <c r="B243" i="1" s="1"/>
  <c r="B252" i="1" s="1"/>
  <c r="I233" i="1"/>
  <c r="I242" i="1" s="1"/>
  <c r="H233" i="1"/>
  <c r="H242" i="1" s="1"/>
  <c r="G233" i="1"/>
  <c r="G242" i="1" s="1"/>
  <c r="F233" i="1"/>
  <c r="F242" i="1" s="1"/>
  <c r="E233" i="1"/>
  <c r="D233" i="1"/>
  <c r="D251" i="1" s="1"/>
  <c r="C233" i="1"/>
  <c r="C242" i="1" s="1"/>
  <c r="B233" i="1"/>
  <c r="D230" i="1"/>
  <c r="G223" i="1"/>
  <c r="F223" i="1"/>
  <c r="E223" i="1"/>
  <c r="D223" i="1"/>
  <c r="C223" i="1"/>
  <c r="I214" i="1"/>
  <c r="H214" i="1"/>
  <c r="G214" i="1"/>
  <c r="F214" i="1"/>
  <c r="E214" i="1"/>
  <c r="D214" i="1"/>
  <c r="C214" i="1"/>
  <c r="B214" i="1"/>
  <c r="B223" i="1" s="1"/>
  <c r="I208" i="1"/>
  <c r="I217" i="1" s="1"/>
  <c r="H208" i="1"/>
  <c r="G208" i="1"/>
  <c r="F226" i="1" s="1"/>
  <c r="F208" i="1"/>
  <c r="F217" i="1" s="1"/>
  <c r="E208" i="1"/>
  <c r="D208" i="1"/>
  <c r="D226" i="1" s="1"/>
  <c r="C208" i="1"/>
  <c r="C217" i="1" s="1"/>
  <c r="B208" i="1"/>
  <c r="B217" i="1" s="1"/>
  <c r="B226" i="1" s="1"/>
  <c r="I207" i="1"/>
  <c r="I216" i="1" s="1"/>
  <c r="H207" i="1"/>
  <c r="H216" i="1" s="1"/>
  <c r="G207" i="1"/>
  <c r="G216" i="1" s="1"/>
  <c r="F207" i="1"/>
  <c r="F216" i="1" s="1"/>
  <c r="E207" i="1"/>
  <c r="D207" i="1"/>
  <c r="D225" i="1" s="1"/>
  <c r="C207" i="1"/>
  <c r="C216" i="1" s="1"/>
  <c r="B207" i="1"/>
  <c r="B216" i="1" s="1"/>
  <c r="B225" i="1" s="1"/>
  <c r="I206" i="1"/>
  <c r="I215" i="1" s="1"/>
  <c r="H206" i="1"/>
  <c r="H215" i="1" s="1"/>
  <c r="G206" i="1"/>
  <c r="G215" i="1" s="1"/>
  <c r="F206" i="1"/>
  <c r="F215" i="1" s="1"/>
  <c r="E206" i="1"/>
  <c r="D206" i="1"/>
  <c r="D224" i="1" s="1"/>
  <c r="C206" i="1"/>
  <c r="C215" i="1" s="1"/>
  <c r="B206" i="1"/>
  <c r="I204" i="1"/>
  <c r="I213" i="1" s="1"/>
  <c r="H204" i="1"/>
  <c r="G204" i="1"/>
  <c r="F222" i="1" s="1"/>
  <c r="F204" i="1"/>
  <c r="F213" i="1" s="1"/>
  <c r="E204" i="1"/>
  <c r="D204" i="1"/>
  <c r="D213" i="1" s="1"/>
  <c r="C204" i="1"/>
  <c r="C213" i="1" s="1"/>
  <c r="B204" i="1"/>
  <c r="B213" i="1" s="1"/>
  <c r="B222" i="1" s="1"/>
  <c r="I203" i="1"/>
  <c r="I212" i="1" s="1"/>
  <c r="H203" i="1"/>
  <c r="H212" i="1" s="1"/>
  <c r="G203" i="1"/>
  <c r="G212" i="1" s="1"/>
  <c r="F203" i="1"/>
  <c r="F212" i="1" s="1"/>
  <c r="E203" i="1"/>
  <c r="D203" i="1"/>
  <c r="D221" i="1" s="1"/>
  <c r="C203" i="1"/>
  <c r="C212" i="1" s="1"/>
  <c r="B203" i="1"/>
  <c r="B212" i="1" s="1"/>
  <c r="B221" i="1" s="1"/>
  <c r="I202" i="1"/>
  <c r="I211" i="1" s="1"/>
  <c r="H202" i="1"/>
  <c r="H211" i="1" s="1"/>
  <c r="G202" i="1"/>
  <c r="G211" i="1" s="1"/>
  <c r="F202" i="1"/>
  <c r="F211" i="1" s="1"/>
  <c r="E202" i="1"/>
  <c r="D202" i="1"/>
  <c r="D220" i="1" s="1"/>
  <c r="C202" i="1"/>
  <c r="C211" i="1" s="1"/>
  <c r="B202" i="1"/>
  <c r="D199" i="1"/>
  <c r="G130" i="1"/>
  <c r="F130" i="1"/>
  <c r="E130" i="1"/>
  <c r="D130" i="1"/>
  <c r="C130" i="1"/>
  <c r="I121" i="1"/>
  <c r="H121" i="1"/>
  <c r="G121" i="1"/>
  <c r="F121" i="1"/>
  <c r="E121" i="1"/>
  <c r="D121" i="1"/>
  <c r="C121" i="1"/>
  <c r="B121" i="1"/>
  <c r="B130" i="1" s="1"/>
  <c r="I115" i="1"/>
  <c r="I124" i="1" s="1"/>
  <c r="H115" i="1"/>
  <c r="G115" i="1"/>
  <c r="F133" i="1" s="1"/>
  <c r="F115" i="1"/>
  <c r="F124" i="1" s="1"/>
  <c r="E115" i="1"/>
  <c r="D115" i="1"/>
  <c r="D133" i="1" s="1"/>
  <c r="C115" i="1"/>
  <c r="C124" i="1" s="1"/>
  <c r="B115" i="1"/>
  <c r="B124" i="1" s="1"/>
  <c r="B133" i="1" s="1"/>
  <c r="I114" i="1"/>
  <c r="I123" i="1" s="1"/>
  <c r="H114" i="1"/>
  <c r="H123" i="1" s="1"/>
  <c r="G114" i="1"/>
  <c r="G123" i="1" s="1"/>
  <c r="F114" i="1"/>
  <c r="F123" i="1" s="1"/>
  <c r="E114" i="1"/>
  <c r="D114" i="1"/>
  <c r="D132" i="1" s="1"/>
  <c r="C114" i="1"/>
  <c r="C123" i="1" s="1"/>
  <c r="B114" i="1"/>
  <c r="B123" i="1" s="1"/>
  <c r="B132" i="1" s="1"/>
  <c r="I113" i="1"/>
  <c r="I122" i="1" s="1"/>
  <c r="H113" i="1"/>
  <c r="H122" i="1" s="1"/>
  <c r="G113" i="1"/>
  <c r="G122" i="1" s="1"/>
  <c r="F113" i="1"/>
  <c r="F122" i="1" s="1"/>
  <c r="E113" i="1"/>
  <c r="D113" i="1"/>
  <c r="D131" i="1" s="1"/>
  <c r="C113" i="1"/>
  <c r="C122" i="1" s="1"/>
  <c r="B113" i="1"/>
  <c r="I111" i="1"/>
  <c r="I120" i="1" s="1"/>
  <c r="H111" i="1"/>
  <c r="G111" i="1"/>
  <c r="F129" i="1" s="1"/>
  <c r="F111" i="1"/>
  <c r="F120" i="1" s="1"/>
  <c r="E111" i="1"/>
  <c r="D111" i="1"/>
  <c r="D129" i="1" s="1"/>
  <c r="C111" i="1"/>
  <c r="C120" i="1" s="1"/>
  <c r="B111" i="1"/>
  <c r="B120" i="1" s="1"/>
  <c r="B129" i="1" s="1"/>
  <c r="I110" i="1"/>
  <c r="I119" i="1" s="1"/>
  <c r="H110" i="1"/>
  <c r="H119" i="1" s="1"/>
  <c r="G110" i="1"/>
  <c r="G119" i="1" s="1"/>
  <c r="F110" i="1"/>
  <c r="F119" i="1" s="1"/>
  <c r="E110" i="1"/>
  <c r="D110" i="1"/>
  <c r="D128" i="1" s="1"/>
  <c r="C110" i="1"/>
  <c r="C119" i="1" s="1"/>
  <c r="B110" i="1"/>
  <c r="B119" i="1" s="1"/>
  <c r="B128" i="1" s="1"/>
  <c r="I109" i="1"/>
  <c r="I118" i="1" s="1"/>
  <c r="H109" i="1"/>
  <c r="H118" i="1" s="1"/>
  <c r="G109" i="1"/>
  <c r="G118" i="1" s="1"/>
  <c r="F109" i="1"/>
  <c r="F118" i="1" s="1"/>
  <c r="E109" i="1"/>
  <c r="D109" i="1"/>
  <c r="D118" i="1" s="1"/>
  <c r="C109" i="1"/>
  <c r="C118" i="1" s="1"/>
  <c r="B109" i="1"/>
  <c r="D106" i="1"/>
  <c r="G99" i="1"/>
  <c r="F99" i="1"/>
  <c r="E99" i="1"/>
  <c r="D99" i="1"/>
  <c r="C99" i="1"/>
  <c r="I90" i="1"/>
  <c r="H90" i="1"/>
  <c r="G90" i="1"/>
  <c r="F90" i="1"/>
  <c r="E90" i="1"/>
  <c r="D90" i="1"/>
  <c r="C90" i="1"/>
  <c r="B90" i="1"/>
  <c r="B99" i="1" s="1"/>
  <c r="I84" i="1"/>
  <c r="I93" i="1" s="1"/>
  <c r="H84" i="1"/>
  <c r="H93" i="1" s="1"/>
  <c r="G84" i="1"/>
  <c r="F102" i="1" s="1"/>
  <c r="F84" i="1"/>
  <c r="F93" i="1" s="1"/>
  <c r="E84" i="1"/>
  <c r="E93" i="1" s="1"/>
  <c r="D84" i="1"/>
  <c r="D102" i="1" s="1"/>
  <c r="C84" i="1"/>
  <c r="B84" i="1"/>
  <c r="B93" i="1" s="1"/>
  <c r="B102" i="1" s="1"/>
  <c r="I83" i="1"/>
  <c r="I92" i="1" s="1"/>
  <c r="H83" i="1"/>
  <c r="H92" i="1" s="1"/>
  <c r="G83" i="1"/>
  <c r="G92" i="1" s="1"/>
  <c r="F83" i="1"/>
  <c r="F92" i="1" s="1"/>
  <c r="E83" i="1"/>
  <c r="E92" i="1" s="1"/>
  <c r="D83" i="1"/>
  <c r="D101" i="1" s="1"/>
  <c r="C83" i="1"/>
  <c r="B83" i="1"/>
  <c r="B92" i="1" s="1"/>
  <c r="B101" i="1" s="1"/>
  <c r="I82" i="1"/>
  <c r="I91" i="1" s="1"/>
  <c r="H82" i="1"/>
  <c r="H91" i="1" s="1"/>
  <c r="G82" i="1"/>
  <c r="G91" i="1" s="1"/>
  <c r="F82" i="1"/>
  <c r="F91" i="1" s="1"/>
  <c r="E82" i="1"/>
  <c r="D82" i="1"/>
  <c r="D100" i="1" s="1"/>
  <c r="C82" i="1"/>
  <c r="B82" i="1"/>
  <c r="B91" i="1" s="1"/>
  <c r="B100" i="1" s="1"/>
  <c r="I80" i="1"/>
  <c r="I89" i="1" s="1"/>
  <c r="H80" i="1"/>
  <c r="H89" i="1" s="1"/>
  <c r="G80" i="1"/>
  <c r="F98" i="1" s="1"/>
  <c r="F80" i="1"/>
  <c r="F89" i="1" s="1"/>
  <c r="E80" i="1"/>
  <c r="E89" i="1" s="1"/>
  <c r="D80" i="1"/>
  <c r="D89" i="1" s="1"/>
  <c r="C80" i="1"/>
  <c r="B80" i="1"/>
  <c r="B89" i="1" s="1"/>
  <c r="B98" i="1" s="1"/>
  <c r="I79" i="1"/>
  <c r="I88" i="1" s="1"/>
  <c r="H79" i="1"/>
  <c r="H88" i="1" s="1"/>
  <c r="G79" i="1"/>
  <c r="G88" i="1" s="1"/>
  <c r="F79" i="1"/>
  <c r="F88" i="1" s="1"/>
  <c r="E79" i="1"/>
  <c r="E88" i="1" s="1"/>
  <c r="D79" i="1"/>
  <c r="D97" i="1" s="1"/>
  <c r="C79" i="1"/>
  <c r="B79" i="1"/>
  <c r="B88" i="1" s="1"/>
  <c r="B97" i="1" s="1"/>
  <c r="I78" i="1"/>
  <c r="I87" i="1" s="1"/>
  <c r="H78" i="1"/>
  <c r="H87" i="1" s="1"/>
  <c r="G78" i="1"/>
  <c r="G87" i="1" s="1"/>
  <c r="F78" i="1"/>
  <c r="F87" i="1" s="1"/>
  <c r="E78" i="1"/>
  <c r="D78" i="1"/>
  <c r="D96" i="1" s="1"/>
  <c r="C78" i="1"/>
  <c r="B78" i="1"/>
  <c r="B87" i="1" s="1"/>
  <c r="B96" i="1" s="1"/>
  <c r="D75" i="1"/>
  <c r="E470" i="1" l="1"/>
  <c r="E472" i="1"/>
  <c r="E473" i="1"/>
  <c r="E438" i="1"/>
  <c r="C468" i="1"/>
  <c r="C472" i="1"/>
  <c r="E474" i="1"/>
  <c r="E468" i="1"/>
  <c r="E469" i="1"/>
  <c r="G470" i="1"/>
  <c r="G474" i="1"/>
  <c r="C473" i="1"/>
  <c r="F468" i="1"/>
  <c r="G468" i="1"/>
  <c r="C469" i="1"/>
  <c r="F469" i="1"/>
  <c r="F472" i="1"/>
  <c r="C470" i="1"/>
  <c r="G472" i="1"/>
  <c r="F473" i="1"/>
  <c r="C474" i="1"/>
  <c r="D459" i="1"/>
  <c r="D460" i="1"/>
  <c r="D461" i="1"/>
  <c r="D463" i="1"/>
  <c r="D464" i="1"/>
  <c r="D465" i="1"/>
  <c r="E459" i="1"/>
  <c r="E460" i="1"/>
  <c r="E461" i="1"/>
  <c r="E463" i="1"/>
  <c r="E464" i="1"/>
  <c r="E465" i="1"/>
  <c r="G469" i="1"/>
  <c r="G473" i="1"/>
  <c r="G461" i="1"/>
  <c r="G465" i="1"/>
  <c r="H461" i="1"/>
  <c r="H465" i="1"/>
  <c r="B459" i="1"/>
  <c r="B468" i="1" s="1"/>
  <c r="B463" i="1"/>
  <c r="B472" i="1" s="1"/>
  <c r="E439" i="1"/>
  <c r="E441" i="1"/>
  <c r="G439" i="1"/>
  <c r="G443" i="1"/>
  <c r="E437" i="1"/>
  <c r="E442" i="1"/>
  <c r="C437" i="1"/>
  <c r="C441" i="1"/>
  <c r="E443" i="1"/>
  <c r="F437" i="1"/>
  <c r="F438" i="1"/>
  <c r="F442" i="1"/>
  <c r="C439" i="1"/>
  <c r="C443" i="1"/>
  <c r="D428" i="1"/>
  <c r="D429" i="1"/>
  <c r="D430" i="1"/>
  <c r="D432" i="1"/>
  <c r="D433" i="1"/>
  <c r="D434" i="1"/>
  <c r="E428" i="1"/>
  <c r="E429" i="1"/>
  <c r="E430" i="1"/>
  <c r="E432" i="1"/>
  <c r="E433" i="1"/>
  <c r="E434" i="1"/>
  <c r="G438" i="1"/>
  <c r="G442" i="1"/>
  <c r="F441" i="1"/>
  <c r="G430" i="1"/>
  <c r="G434" i="1"/>
  <c r="G437" i="1"/>
  <c r="G441" i="1"/>
  <c r="H430" i="1"/>
  <c r="H434" i="1"/>
  <c r="C438" i="1"/>
  <c r="C442" i="1"/>
  <c r="B428" i="1"/>
  <c r="B437" i="1" s="1"/>
  <c r="B432" i="1"/>
  <c r="B441" i="1" s="1"/>
  <c r="C406" i="1"/>
  <c r="C410" i="1"/>
  <c r="G408" i="1"/>
  <c r="G412" i="1"/>
  <c r="G406" i="1"/>
  <c r="C408" i="1"/>
  <c r="G410" i="1"/>
  <c r="D408" i="1"/>
  <c r="C412" i="1"/>
  <c r="E406" i="1"/>
  <c r="E407" i="1"/>
  <c r="E408" i="1"/>
  <c r="E410" i="1"/>
  <c r="E411" i="1"/>
  <c r="E412" i="1"/>
  <c r="D412" i="1"/>
  <c r="D397" i="1"/>
  <c r="D398" i="1"/>
  <c r="D401" i="1"/>
  <c r="D402" i="1"/>
  <c r="F407" i="1"/>
  <c r="F411" i="1"/>
  <c r="E397" i="1"/>
  <c r="E398" i="1"/>
  <c r="E399" i="1"/>
  <c r="E401" i="1"/>
  <c r="E402" i="1"/>
  <c r="E403" i="1"/>
  <c r="G407" i="1"/>
  <c r="G411" i="1"/>
  <c r="F406" i="1"/>
  <c r="F410" i="1"/>
  <c r="H399" i="1"/>
  <c r="H403" i="1"/>
  <c r="C407" i="1"/>
  <c r="C411" i="1"/>
  <c r="G399" i="1"/>
  <c r="G403" i="1"/>
  <c r="B397" i="1"/>
  <c r="B406" i="1" s="1"/>
  <c r="B401" i="1"/>
  <c r="B410" i="1" s="1"/>
  <c r="C344" i="1"/>
  <c r="C348" i="1"/>
  <c r="G346" i="1"/>
  <c r="G350" i="1"/>
  <c r="E344" i="1"/>
  <c r="E345" i="1"/>
  <c r="E346" i="1"/>
  <c r="E348" i="1"/>
  <c r="E349" i="1"/>
  <c r="E350" i="1"/>
  <c r="F344" i="1"/>
  <c r="F348" i="1"/>
  <c r="F345" i="1"/>
  <c r="F349" i="1"/>
  <c r="D348" i="1"/>
  <c r="D335" i="1"/>
  <c r="D336" i="1"/>
  <c r="D337" i="1"/>
  <c r="D340" i="1"/>
  <c r="D341" i="1"/>
  <c r="E335" i="1"/>
  <c r="E336" i="1"/>
  <c r="E337" i="1"/>
  <c r="E339" i="1"/>
  <c r="E340" i="1"/>
  <c r="E341" i="1"/>
  <c r="G345" i="1"/>
  <c r="G349" i="1"/>
  <c r="G337" i="1"/>
  <c r="G341" i="1"/>
  <c r="G344" i="1"/>
  <c r="C346" i="1"/>
  <c r="G348" i="1"/>
  <c r="C350" i="1"/>
  <c r="H337" i="1"/>
  <c r="H341" i="1"/>
  <c r="C345" i="1"/>
  <c r="C349" i="1"/>
  <c r="B335" i="1"/>
  <c r="B344" i="1" s="1"/>
  <c r="B339" i="1"/>
  <c r="B348" i="1" s="1"/>
  <c r="C282" i="1"/>
  <c r="C286" i="1"/>
  <c r="E282" i="1"/>
  <c r="E284" i="1"/>
  <c r="E286" i="1"/>
  <c r="E287" i="1"/>
  <c r="E288" i="1"/>
  <c r="E283" i="1"/>
  <c r="G284" i="1"/>
  <c r="G288" i="1"/>
  <c r="C283" i="1"/>
  <c r="F283" i="1"/>
  <c r="F287" i="1"/>
  <c r="C251" i="1"/>
  <c r="C284" i="1"/>
  <c r="C288" i="1"/>
  <c r="D273" i="1"/>
  <c r="D274" i="1"/>
  <c r="D275" i="1"/>
  <c r="D277" i="1"/>
  <c r="D278" i="1"/>
  <c r="D279" i="1"/>
  <c r="E273" i="1"/>
  <c r="E274" i="1"/>
  <c r="E275" i="1"/>
  <c r="E277" i="1"/>
  <c r="E278" i="1"/>
  <c r="E279" i="1"/>
  <c r="G283" i="1"/>
  <c r="G287" i="1"/>
  <c r="F282" i="1"/>
  <c r="F286" i="1"/>
  <c r="G275" i="1"/>
  <c r="G279" i="1"/>
  <c r="G282" i="1"/>
  <c r="G286" i="1"/>
  <c r="H275" i="1"/>
  <c r="H279" i="1"/>
  <c r="C287" i="1"/>
  <c r="B273" i="1"/>
  <c r="B282" i="1" s="1"/>
  <c r="B277" i="1"/>
  <c r="B286" i="1" s="1"/>
  <c r="G253" i="1"/>
  <c r="G257" i="1"/>
  <c r="E220" i="1"/>
  <c r="E221" i="1"/>
  <c r="E222" i="1"/>
  <c r="E224" i="1"/>
  <c r="E225" i="1"/>
  <c r="E226" i="1"/>
  <c r="C255" i="1"/>
  <c r="D253" i="1"/>
  <c r="E251" i="1"/>
  <c r="E252" i="1"/>
  <c r="E253" i="1"/>
  <c r="E255" i="1"/>
  <c r="E256" i="1"/>
  <c r="E257" i="1"/>
  <c r="F251" i="1"/>
  <c r="F255" i="1"/>
  <c r="G252" i="1"/>
  <c r="G256" i="1"/>
  <c r="D242" i="1"/>
  <c r="D243" i="1"/>
  <c r="D246" i="1"/>
  <c r="D247" i="1"/>
  <c r="D248" i="1"/>
  <c r="F252" i="1"/>
  <c r="F256" i="1"/>
  <c r="E242" i="1"/>
  <c r="E243" i="1"/>
  <c r="E244" i="1"/>
  <c r="E246" i="1"/>
  <c r="E247" i="1"/>
  <c r="E248" i="1"/>
  <c r="G244" i="1"/>
  <c r="G248" i="1"/>
  <c r="G251" i="1"/>
  <c r="C253" i="1"/>
  <c r="G255" i="1"/>
  <c r="C257" i="1"/>
  <c r="H244" i="1"/>
  <c r="H248" i="1"/>
  <c r="C252" i="1"/>
  <c r="C256" i="1"/>
  <c r="B242" i="1"/>
  <c r="B251" i="1" s="1"/>
  <c r="B246" i="1"/>
  <c r="B255" i="1" s="1"/>
  <c r="F221" i="1"/>
  <c r="F220" i="1"/>
  <c r="F224" i="1"/>
  <c r="C220" i="1"/>
  <c r="C224" i="1"/>
  <c r="C221" i="1"/>
  <c r="C222" i="1"/>
  <c r="D222" i="1"/>
  <c r="C225" i="1"/>
  <c r="F225" i="1"/>
  <c r="G222" i="1"/>
  <c r="G226" i="1"/>
  <c r="C226" i="1"/>
  <c r="D211" i="1"/>
  <c r="D212" i="1"/>
  <c r="D215" i="1"/>
  <c r="D216" i="1"/>
  <c r="D217" i="1"/>
  <c r="E211" i="1"/>
  <c r="E212" i="1"/>
  <c r="E213" i="1"/>
  <c r="E215" i="1"/>
  <c r="E216" i="1"/>
  <c r="E217" i="1"/>
  <c r="G221" i="1"/>
  <c r="G225" i="1"/>
  <c r="G213" i="1"/>
  <c r="G217" i="1"/>
  <c r="G220" i="1"/>
  <c r="G224" i="1"/>
  <c r="H213" i="1"/>
  <c r="H217" i="1"/>
  <c r="B211" i="1"/>
  <c r="B220" i="1" s="1"/>
  <c r="B215" i="1"/>
  <c r="B224" i="1" s="1"/>
  <c r="C127" i="1"/>
  <c r="G129" i="1"/>
  <c r="C131" i="1"/>
  <c r="G133" i="1"/>
  <c r="E96" i="1"/>
  <c r="F127" i="1"/>
  <c r="F128" i="1"/>
  <c r="F131" i="1"/>
  <c r="C129" i="1"/>
  <c r="F132" i="1"/>
  <c r="E127" i="1"/>
  <c r="E128" i="1"/>
  <c r="E129" i="1"/>
  <c r="E131" i="1"/>
  <c r="E132" i="1"/>
  <c r="E133" i="1"/>
  <c r="C133" i="1"/>
  <c r="D127" i="1"/>
  <c r="D119" i="1"/>
  <c r="D120" i="1"/>
  <c r="D122" i="1"/>
  <c r="D123" i="1"/>
  <c r="D124" i="1"/>
  <c r="E118" i="1"/>
  <c r="E119" i="1"/>
  <c r="E120" i="1"/>
  <c r="E122" i="1"/>
  <c r="E123" i="1"/>
  <c r="E124" i="1"/>
  <c r="G128" i="1"/>
  <c r="G132" i="1"/>
  <c r="E100" i="1"/>
  <c r="G120" i="1"/>
  <c r="G124" i="1"/>
  <c r="G127" i="1"/>
  <c r="G131" i="1"/>
  <c r="H120" i="1"/>
  <c r="H124" i="1"/>
  <c r="C128" i="1"/>
  <c r="C132" i="1"/>
  <c r="B118" i="1"/>
  <c r="B127" i="1" s="1"/>
  <c r="B122" i="1"/>
  <c r="B131" i="1" s="1"/>
  <c r="E97" i="1"/>
  <c r="C96" i="1"/>
  <c r="C97" i="1"/>
  <c r="C98" i="1"/>
  <c r="C100" i="1"/>
  <c r="C101" i="1"/>
  <c r="C102" i="1"/>
  <c r="D98" i="1"/>
  <c r="E101" i="1"/>
  <c r="E98" i="1"/>
  <c r="E102" i="1"/>
  <c r="C87" i="1"/>
  <c r="C88" i="1"/>
  <c r="C89" i="1"/>
  <c r="C91" i="1"/>
  <c r="C92" i="1"/>
  <c r="C93" i="1"/>
  <c r="G98" i="1"/>
  <c r="G102" i="1"/>
  <c r="D87" i="1"/>
  <c r="D88" i="1"/>
  <c r="D91" i="1"/>
  <c r="D92" i="1"/>
  <c r="D93" i="1"/>
  <c r="F97" i="1"/>
  <c r="F101" i="1"/>
  <c r="E87" i="1"/>
  <c r="E91" i="1"/>
  <c r="G97" i="1"/>
  <c r="G101" i="1"/>
  <c r="F96" i="1"/>
  <c r="F100" i="1"/>
  <c r="G89" i="1"/>
  <c r="G93" i="1"/>
  <c r="G96" i="1"/>
  <c r="G100" i="1"/>
  <c r="G37" i="1"/>
  <c r="F37" i="1"/>
  <c r="E37" i="1"/>
  <c r="D37" i="1"/>
  <c r="C37" i="1"/>
  <c r="I28" i="1"/>
  <c r="H28" i="1"/>
  <c r="G28" i="1"/>
  <c r="F28" i="1"/>
  <c r="E28" i="1"/>
  <c r="D28" i="1"/>
  <c r="C28" i="1"/>
  <c r="B28" i="1"/>
  <c r="B37" i="1" s="1"/>
  <c r="I22" i="1"/>
  <c r="I31" i="1" s="1"/>
  <c r="H22" i="1"/>
  <c r="G22" i="1"/>
  <c r="F40" i="1" s="1"/>
  <c r="F22" i="1"/>
  <c r="F31" i="1" s="1"/>
  <c r="E22" i="1"/>
  <c r="D22" i="1"/>
  <c r="D40" i="1" s="1"/>
  <c r="C22" i="1"/>
  <c r="C31" i="1" s="1"/>
  <c r="B22" i="1"/>
  <c r="I21" i="1"/>
  <c r="I30" i="1" s="1"/>
  <c r="H21" i="1"/>
  <c r="G21" i="1"/>
  <c r="F39" i="1" s="1"/>
  <c r="F21" i="1"/>
  <c r="F30" i="1" s="1"/>
  <c r="E21" i="1"/>
  <c r="D21" i="1"/>
  <c r="D39" i="1" s="1"/>
  <c r="C21" i="1"/>
  <c r="C30" i="1" s="1"/>
  <c r="B21" i="1"/>
  <c r="I20" i="1"/>
  <c r="I29" i="1" s="1"/>
  <c r="H20" i="1"/>
  <c r="G20" i="1"/>
  <c r="G29" i="1" s="1"/>
  <c r="F20" i="1"/>
  <c r="F29" i="1" s="1"/>
  <c r="E20" i="1"/>
  <c r="E29" i="1" s="1"/>
  <c r="D20" i="1"/>
  <c r="D29" i="1" s="1"/>
  <c r="C20" i="1"/>
  <c r="C29" i="1" s="1"/>
  <c r="B20" i="1"/>
  <c r="I18" i="1"/>
  <c r="I27" i="1" s="1"/>
  <c r="H18" i="1"/>
  <c r="H27" i="1" s="1"/>
  <c r="G18" i="1"/>
  <c r="G27" i="1" s="1"/>
  <c r="F18" i="1"/>
  <c r="F27" i="1" s="1"/>
  <c r="E18" i="1"/>
  <c r="D18" i="1"/>
  <c r="D36" i="1" s="1"/>
  <c r="C18" i="1"/>
  <c r="C27" i="1" s="1"/>
  <c r="B18" i="1"/>
  <c r="B27" i="1" s="1"/>
  <c r="B36" i="1" s="1"/>
  <c r="I17" i="1"/>
  <c r="I26" i="1" s="1"/>
  <c r="H17" i="1"/>
  <c r="H26" i="1" s="1"/>
  <c r="G17" i="1"/>
  <c r="G26" i="1" s="1"/>
  <c r="F17" i="1"/>
  <c r="F26" i="1" s="1"/>
  <c r="E17" i="1"/>
  <c r="E26" i="1" s="1"/>
  <c r="D17" i="1"/>
  <c r="D26" i="1" s="1"/>
  <c r="C17" i="1"/>
  <c r="C26" i="1" s="1"/>
  <c r="B17" i="1"/>
  <c r="B26" i="1" s="1"/>
  <c r="B35" i="1" s="1"/>
  <c r="I16" i="1"/>
  <c r="I25" i="1" s="1"/>
  <c r="H16" i="1"/>
  <c r="H25" i="1" s="1"/>
  <c r="G16" i="1"/>
  <c r="G25" i="1" s="1"/>
  <c r="F16" i="1"/>
  <c r="F25" i="1" s="1"/>
  <c r="E16" i="1"/>
  <c r="E25" i="1" s="1"/>
  <c r="D16" i="1"/>
  <c r="D25" i="1" s="1"/>
  <c r="C16" i="1"/>
  <c r="C25" i="1" s="1"/>
  <c r="B16" i="1"/>
  <c r="D13" i="1"/>
  <c r="G68" i="1"/>
  <c r="F68" i="1"/>
  <c r="E68" i="1"/>
  <c r="D68" i="1"/>
  <c r="C68" i="1"/>
  <c r="I59" i="1"/>
  <c r="H59" i="1"/>
  <c r="G59" i="1"/>
  <c r="F59" i="1"/>
  <c r="E59" i="1"/>
  <c r="D59" i="1"/>
  <c r="C59" i="1"/>
  <c r="B59" i="1"/>
  <c r="B68" i="1" s="1"/>
  <c r="I53" i="1"/>
  <c r="I62" i="1" s="1"/>
  <c r="H53" i="1"/>
  <c r="G53" i="1"/>
  <c r="F71" i="1" s="1"/>
  <c r="F53" i="1"/>
  <c r="F62" i="1" s="1"/>
  <c r="E53" i="1"/>
  <c r="D53" i="1"/>
  <c r="D71" i="1" s="1"/>
  <c r="C53" i="1"/>
  <c r="C62" i="1" s="1"/>
  <c r="B53" i="1"/>
  <c r="I52" i="1"/>
  <c r="I61" i="1" s="1"/>
  <c r="H52" i="1"/>
  <c r="G52" i="1"/>
  <c r="F70" i="1" s="1"/>
  <c r="F52" i="1"/>
  <c r="F61" i="1" s="1"/>
  <c r="E52" i="1"/>
  <c r="D52" i="1"/>
  <c r="D70" i="1" s="1"/>
  <c r="C52" i="1"/>
  <c r="C61" i="1" s="1"/>
  <c r="B52" i="1"/>
  <c r="I51" i="1"/>
  <c r="I60" i="1" s="1"/>
  <c r="H51" i="1"/>
  <c r="G51" i="1"/>
  <c r="G60" i="1" s="1"/>
  <c r="F51" i="1"/>
  <c r="F60" i="1" s="1"/>
  <c r="E51" i="1"/>
  <c r="E60" i="1" s="1"/>
  <c r="D51" i="1"/>
  <c r="D60" i="1" s="1"/>
  <c r="C51" i="1"/>
  <c r="C60" i="1" s="1"/>
  <c r="B51" i="1"/>
  <c r="I49" i="1"/>
  <c r="I58" i="1" s="1"/>
  <c r="H49" i="1"/>
  <c r="H58" i="1" s="1"/>
  <c r="G49" i="1"/>
  <c r="G58" i="1" s="1"/>
  <c r="F49" i="1"/>
  <c r="F58" i="1" s="1"/>
  <c r="E49" i="1"/>
  <c r="D49" i="1"/>
  <c r="D67" i="1" s="1"/>
  <c r="C49" i="1"/>
  <c r="C58" i="1" s="1"/>
  <c r="B49" i="1"/>
  <c r="B58" i="1" s="1"/>
  <c r="B67" i="1" s="1"/>
  <c r="I48" i="1"/>
  <c r="I57" i="1" s="1"/>
  <c r="H48" i="1"/>
  <c r="H57" i="1" s="1"/>
  <c r="G48" i="1"/>
  <c r="G57" i="1" s="1"/>
  <c r="F48" i="1"/>
  <c r="F57" i="1" s="1"/>
  <c r="E48" i="1"/>
  <c r="E57" i="1" s="1"/>
  <c r="D48" i="1"/>
  <c r="D57" i="1" s="1"/>
  <c r="C48" i="1"/>
  <c r="C57" i="1" s="1"/>
  <c r="B48" i="1"/>
  <c r="B57" i="1" s="1"/>
  <c r="B66" i="1" s="1"/>
  <c r="I47" i="1"/>
  <c r="I56" i="1" s="1"/>
  <c r="H47" i="1"/>
  <c r="H56" i="1" s="1"/>
  <c r="G47" i="1"/>
  <c r="F65" i="1" s="1"/>
  <c r="F47" i="1"/>
  <c r="F56" i="1" s="1"/>
  <c r="E47" i="1"/>
  <c r="E56" i="1" s="1"/>
  <c r="D47" i="1"/>
  <c r="D56" i="1" s="1"/>
  <c r="C47" i="1"/>
  <c r="C56" i="1" s="1"/>
  <c r="B47" i="1"/>
  <c r="D44" i="1"/>
  <c r="C34" i="1" l="1"/>
  <c r="C40" i="1"/>
  <c r="D27" i="1"/>
  <c r="G38" i="1"/>
  <c r="E39" i="1"/>
  <c r="E40" i="1"/>
  <c r="F34" i="1"/>
  <c r="C38" i="1"/>
  <c r="E36" i="1"/>
  <c r="B31" i="1"/>
  <c r="B40" i="1" s="1"/>
  <c r="D31" i="1"/>
  <c r="E71" i="1"/>
  <c r="G40" i="1"/>
  <c r="E31" i="1"/>
  <c r="G31" i="1"/>
  <c r="D34" i="1"/>
  <c r="E34" i="1"/>
  <c r="F36" i="1"/>
  <c r="H29" i="1"/>
  <c r="G36" i="1"/>
  <c r="C39" i="1"/>
  <c r="B30" i="1"/>
  <c r="B39" i="1" s="1"/>
  <c r="D30" i="1"/>
  <c r="E30" i="1"/>
  <c r="B29" i="1"/>
  <c r="B38" i="1" s="1"/>
  <c r="G30" i="1"/>
  <c r="B25" i="1"/>
  <c r="B34" i="1" s="1"/>
  <c r="E27" i="1"/>
  <c r="G39" i="1"/>
  <c r="H30" i="1"/>
  <c r="G34" i="1"/>
  <c r="D38" i="1"/>
  <c r="C35" i="1"/>
  <c r="E38" i="1"/>
  <c r="D35" i="1"/>
  <c r="F38" i="1"/>
  <c r="E35" i="1"/>
  <c r="F35" i="1"/>
  <c r="G35" i="1"/>
  <c r="C36" i="1"/>
  <c r="H31" i="1"/>
  <c r="C70" i="1"/>
  <c r="E67" i="1"/>
  <c r="G70" i="1"/>
  <c r="C65" i="1"/>
  <c r="C71" i="1"/>
  <c r="G56" i="1"/>
  <c r="G67" i="1"/>
  <c r="C69" i="1"/>
  <c r="G62" i="1"/>
  <c r="G71" i="1"/>
  <c r="D65" i="1"/>
  <c r="H61" i="1"/>
  <c r="B62" i="1"/>
  <c r="B71" i="1" s="1"/>
  <c r="D62" i="1"/>
  <c r="E62" i="1"/>
  <c r="E65" i="1"/>
  <c r="B56" i="1"/>
  <c r="B65" i="1" s="1"/>
  <c r="B60" i="1"/>
  <c r="B69" i="1" s="1"/>
  <c r="F67" i="1"/>
  <c r="G69" i="1"/>
  <c r="H60" i="1"/>
  <c r="B61" i="1"/>
  <c r="B70" i="1" s="1"/>
  <c r="D61" i="1"/>
  <c r="E70" i="1"/>
  <c r="E58" i="1"/>
  <c r="E61" i="1"/>
  <c r="D58" i="1"/>
  <c r="G61" i="1"/>
  <c r="G65" i="1"/>
  <c r="C66" i="1"/>
  <c r="D66" i="1"/>
  <c r="E69" i="1"/>
  <c r="F69" i="1"/>
  <c r="E66" i="1"/>
  <c r="F66" i="1"/>
  <c r="G66" i="1"/>
  <c r="C67" i="1"/>
  <c r="D69" i="1"/>
  <c r="H62" i="1"/>
</calcChain>
</file>

<file path=xl/sharedStrings.xml><?xml version="1.0" encoding="utf-8"?>
<sst xmlns="http://schemas.openxmlformats.org/spreadsheetml/2006/main" count="541" uniqueCount="87">
  <si>
    <t>Low Income Housing Tax Credit Program Income and Rent Limits</t>
  </si>
  <si>
    <t>STATE OF MARYLAND 
Effective Date:   April 1, 2025</t>
  </si>
  <si>
    <t>NOTE:  These Low Income Housing Tax Credit (LIHTC) income limits apply only to properties with a Placed in Service (PIS) Date of April 1, 2025 or later.  If a LIHTC property PlS prior to this date, please refer to the income limit calculator on the Novogradac website (www.novoco.com) to ensure that the property is using income limits that take into account the Hold Harmless provisions under the Internal Revenue Code.  The Hold Harmless Limits may be higher than the current income limits.</t>
  </si>
  <si>
    <t>Baltimore-Towson</t>
  </si>
  <si>
    <t>MSA</t>
  </si>
  <si>
    <t>FY 2025 Median Family Income</t>
  </si>
  <si>
    <t>4 person 50% limit</t>
  </si>
  <si>
    <t>Income Limits Per Household Size</t>
  </si>
  <si>
    <t>Percentage</t>
  </si>
  <si>
    <t>1 Person</t>
  </si>
  <si>
    <t>2 Person</t>
  </si>
  <si>
    <t>3 Person</t>
  </si>
  <si>
    <t>4 Person</t>
  </si>
  <si>
    <t>5 Person</t>
  </si>
  <si>
    <t>6 Person</t>
  </si>
  <si>
    <t>7 Person</t>
  </si>
  <si>
    <t>8 Person</t>
  </si>
  <si>
    <t>Maximum Rent Per Household Size</t>
  </si>
  <si>
    <t>Maximum Rent Per Bedroom</t>
  </si>
  <si>
    <t>0 Bedroom</t>
  </si>
  <si>
    <t>1 Bedroom</t>
  </si>
  <si>
    <t>2 Bedrooms</t>
  </si>
  <si>
    <t>3 Bedrooms</t>
  </si>
  <si>
    <t>4 Bedrooms</t>
  </si>
  <si>
    <t>5 Bedrooms</t>
  </si>
  <si>
    <t>Anne Arundel, Baltimore City, Baltimore County, Carroll, Harford, Howard, and Queen Anne's Counties</t>
  </si>
  <si>
    <t>Allegany County</t>
  </si>
  <si>
    <t>Allegany</t>
  </si>
  <si>
    <t>County</t>
  </si>
  <si>
    <t>Anne Arundel County</t>
  </si>
  <si>
    <t>Baltimore County</t>
  </si>
  <si>
    <t>Baltimore City</t>
  </si>
  <si>
    <t>Calvert County</t>
  </si>
  <si>
    <t>Caroline County</t>
  </si>
  <si>
    <t>Carroll County</t>
  </si>
  <si>
    <t>Cecil County</t>
  </si>
  <si>
    <t>Charles County</t>
  </si>
  <si>
    <t>Dorchester County</t>
  </si>
  <si>
    <t>Frederick County</t>
  </si>
  <si>
    <t>Garrett County</t>
  </si>
  <si>
    <t>Harford County</t>
  </si>
  <si>
    <t>Howard County</t>
  </si>
  <si>
    <t>Kent County</t>
  </si>
  <si>
    <t>Montgomery County</t>
  </si>
  <si>
    <t>Prince George's County</t>
  </si>
  <si>
    <t>Queen Anne's County</t>
  </si>
  <si>
    <t>St. Mary's County</t>
  </si>
  <si>
    <t>Somerset County</t>
  </si>
  <si>
    <t>Talbot County</t>
  </si>
  <si>
    <t>Washington County</t>
  </si>
  <si>
    <t>Wicomico County</t>
  </si>
  <si>
    <t>Worcester County</t>
  </si>
  <si>
    <t>Calvert</t>
  </si>
  <si>
    <t>HMFA</t>
  </si>
  <si>
    <t>Caroline</t>
  </si>
  <si>
    <t>Phila-Camden-Wilmington</t>
  </si>
  <si>
    <t>Charles, Frederick, Montgomery and Prince George's Counties</t>
  </si>
  <si>
    <t>Washington-Arlington-Alexandria</t>
  </si>
  <si>
    <t>Dorchester</t>
  </si>
  <si>
    <t>Garrett</t>
  </si>
  <si>
    <t>Kent</t>
  </si>
  <si>
    <t>St. Mary's</t>
  </si>
  <si>
    <t>Somerset</t>
  </si>
  <si>
    <t>Talbot</t>
  </si>
  <si>
    <t>Hagerstown</t>
  </si>
  <si>
    <t>Salisbury</t>
  </si>
  <si>
    <t>FY 2024 Median Family Income</t>
  </si>
  <si>
    <t>Worcester</t>
  </si>
  <si>
    <t>Documentation for Maryland Low Income Housing Tax Credit Program 
Income and Rent Limits</t>
  </si>
  <si>
    <t xml:space="preserve">All Median Family Income data, 50% income limits, and 30% income limits are based on the HUD Multifamily Tax Subsidy Projects (MTSP) data sets. Please see the following HUD source: </t>
  </si>
  <si>
    <t>Data Sets - HUD USER - Policy Development and Research's Information Service</t>
  </si>
  <si>
    <t>Income Limits and Rent Limits for other housing programs (i.e., Section 8, HOME, etc.) may differ from LIHTC income and rent limits.</t>
  </si>
  <si>
    <t>Information in this chart is to be used only for purposes of the LIHTC program.</t>
  </si>
  <si>
    <t>All 20%, 30%, 40%, 60%, 70%, and 80% income limits calculated based on published 50% income limits as shown in the table below:</t>
  </si>
  <si>
    <t>Income Limits</t>
  </si>
  <si>
    <t>Based on 50%</t>
  </si>
  <si>
    <t>multiply by 0.4</t>
  </si>
  <si>
    <t>multiply by 0.6</t>
  </si>
  <si>
    <t>multiply by 0.8</t>
  </si>
  <si>
    <t>from HUD/MTSPs</t>
  </si>
  <si>
    <t>multiply by 1.2</t>
  </si>
  <si>
    <t>multiply by 1.4</t>
  </si>
  <si>
    <t>multiply by 1.6</t>
  </si>
  <si>
    <t>Rent limits per household assume 30% of the income limit as affordability index, divided by 12 for the monthly rent.</t>
  </si>
  <si>
    <t>Rent limits per bedroom assume 1 person for studio/efficiency and 1.5 persons per bedroom, thereafter.</t>
  </si>
  <si>
    <t>All calculated income and rent figures are rounded down.</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</si>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</sst>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0_);\([$$-409]#,##0\)"/>
    <numFmt numFmtId="165" formatCode="&quot;$&quot;#,##0"/>
    <numFmt numFmtId="166" formatCode="_([$$-409]* #,##0_);_([$$-409]* \(#,##0\);_([$$-409]* &quot;-&quot;??_);_(@_)"/>
  </numFmts>
  <fonts count="38" x14ac:knownFonts="1">
    <font>
      <sz val="11"/>
      <color theme="1"/>
      <name val="Aptos Narrow"/>
      <family val="2"/>
      <scheme val="minor"/>
    </font>
    <font>
      <b/>
      <sz val="11"/>
      <color theme="1"/>
      <name val="Aptos Narrow"/>
      <family val="2"/>
      <scheme val="minor"/>
    </font>
    <font>
      <b/>
      <sz val="16"/>
      <color theme="1"/>
      <name val="Aptos Display"/>
      <family val="2"/>
      <scheme val="major"/>
    </font>
    <font>
      <sz val="11"/>
      <color theme="1"/>
      <name val="Aptos Display"/>
      <family val="2"/>
      <scheme val="major"/>
    </font>
    <font>
      <b/>
      <sz val="14"/>
      <color theme="1"/>
      <name val="Aptos Display"/>
      <family val="2"/>
      <scheme val="major"/>
    </font>
    <font>
      <b/>
      <sz val="14"/>
      <name val="Aptos Display"/>
      <family val="2"/>
      <scheme val="major"/>
    </font>
    <font>
      <b/>
      <sz val="12"/>
      <name val="Aptos Display"/>
      <family val="2"/>
      <scheme val="major"/>
    </font>
    <font>
      <sz val="12"/>
      <name val="Aptos Display"/>
      <family val="2"/>
      <scheme val="major"/>
    </font>
    <font>
      <b/>
      <sz val="13"/>
      <color theme="1"/>
      <name val="Aptos Display"/>
      <family val="2"/>
      <scheme val="major"/>
    </font>
    <font>
      <sz val="13"/>
      <color theme="1"/>
      <name val="Aptos Narrow"/>
      <family val="2"/>
      <scheme val="minor"/>
    </font>
    <font>
      <b/>
      <sz val="11"/>
      <color rgb="FFCCFFCC"/>
      <name val="Aptos Display"/>
      <family val="2"/>
      <scheme val="major"/>
    </font>
    <font>
      <b/>
      <sz val="11"/>
      <name val="Aptos Display"/>
      <family val="2"/>
      <scheme val="major"/>
    </font>
    <font>
      <sz val="11"/>
      <name val="Aptos Display"/>
      <family val="2"/>
      <scheme val="major"/>
    </font>
    <font>
      <b/>
      <sz val="10"/>
      <color rgb="FFCCFFCC"/>
      <name val="Aptos Display"/>
      <family val="2"/>
      <scheme val="major"/>
    </font>
    <font>
      <b/>
      <sz val="10"/>
      <name val="Aptos Display"/>
      <family val="2"/>
      <scheme val="major"/>
    </font>
    <font>
      <sz val="10"/>
      <color theme="1"/>
      <name val="Aptos Narrow"/>
      <family val="2"/>
      <scheme val="minor"/>
    </font>
    <font>
      <sz val="12"/>
      <name val="Arial"/>
      <family val="2"/>
    </font>
    <font>
      <u/>
      <sz val="11"/>
      <color theme="10"/>
      <name val="Aptos Narrow"/>
      <family val="2"/>
      <scheme val="minor"/>
    </font>
    <font>
      <b/>
      <sz val="9"/>
      <name val="Arial"/>
      <family val="2"/>
    </font>
    <font>
      <sz val="9"/>
      <name val="Arial"/>
      <family val="2"/>
    </font>
    <font>
      <sz val="10"/>
      <name val="Arial"/>
      <family val="2"/>
    </font>
    <font>
      <b/>
      <sz val="14"/>
      <name val="Aptos Display"/>
      <family val="2"/>
      <charset val="1"/>
    </font>
    <font>
      <sz val="11"/>
      <color rgb="FF000000"/>
      <name val="Aptos Narrow"/>
      <family val="2"/>
      <scheme val="minor"/>
    </font>
    <font>
      <b/>
      <sz val="12"/>
      <name val="Aptos Display"/>
      <family val="2"/>
      <charset val="1"/>
    </font>
    <font>
      <sz val="12"/>
      <name val="Aptos Display"/>
      <family val="2"/>
      <charset val="1"/>
    </font>
    <font>
      <b/>
      <sz val="10"/>
      <name val="Arial"/>
      <family val="2"/>
    </font>
    <font>
      <b/>
      <sz val="13"/>
      <color rgb="FF000000"/>
      <name val="Aptos Display"/>
      <family val="2"/>
      <charset val="1"/>
    </font>
    <font>
      <sz val="13"/>
      <color rgb="FF000000"/>
      <name val="Aptos Narrow"/>
      <family val="2"/>
      <scheme val="minor"/>
    </font>
    <font>
      <b/>
      <sz val="11"/>
      <color rgb="FFCCFFCC"/>
      <name val="Aptos Display"/>
      <family val="2"/>
      <charset val="1"/>
    </font>
    <font>
      <b/>
      <sz val="11"/>
      <name val="Aptos Display"/>
      <family val="2"/>
      <charset val="1"/>
    </font>
    <font>
      <sz val="11"/>
      <color rgb="FF000000"/>
      <name val="Aptos Display"/>
      <family val="2"/>
      <charset val="1"/>
    </font>
    <font>
      <sz val="11"/>
      <name val="Aptos Display"/>
      <family val="2"/>
      <charset val="1"/>
    </font>
    <font>
      <b/>
      <sz val="14"/>
      <color rgb="FF000000"/>
      <name val="Aptos Display"/>
      <family val="2"/>
      <charset val="1"/>
    </font>
    <font>
      <sz val="12"/>
      <color rgb="FF000000"/>
      <name val="Aptos Display"/>
      <family val="2"/>
      <charset val="1"/>
    </font>
    <font>
      <u/>
      <sz val="11"/>
      <color rgb="FF0000FF"/>
      <name val="Aptos Narrow"/>
      <family val="2"/>
      <scheme val="minor"/>
    </font>
    <font>
      <b/>
      <sz val="10"/>
      <color rgb="FFFFFFFF"/>
      <name val="Arial"/>
      <family val="2"/>
    </font>
    <font>
      <sz val="10"/>
      <color rgb="FF000000"/>
      <name val="Arial"/>
      <family val="2"/>
    </font>
    <font>
      <sz val="11"/>
      <color theme="0"/>
      <name val="Aptos Narrow"/>
      <family val="2"/>
      <scheme val="minor"/>
    </font>
  </fonts>
  <fills count="7">
    <fill>
      <patternFill patternType="none"/>
    </fill>
    <fill>
      <patternFill patternType="gray125"/>
    </fill>
    <fill>
      <patternFill patternType="solid">
        <fgColor theme="0" tint="-0.14996795556505021"/>
        <bgColor indexed="64"/>
      </patternFill>
    </fill>
    <fill>
      <patternFill patternType="solid">
        <fgColor indexed="42"/>
        <bgColor indexed="64"/>
      </patternFill>
    </fill>
    <fill>
      <patternFill patternType="solid">
        <fgColor rgb="FFCCFFCC"/>
        <bgColor indexed="64"/>
      </patternFill>
    </fill>
    <fill>
      <patternFill patternType="solid">
        <fgColor rgb="FFCCFFCC"/>
        <bgColor rgb="FF000000"/>
      </patternFill>
    </fill>
    <fill>
      <patternFill patternType="solid">
        <fgColor rgb="FF000000"/>
        <bgColor rgb="FF000000"/>
      </patternFill>
    </fill>
  </fills>
  <borders count="43">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thin">
        <color indexed="64"/>
      </right>
      <top style="medium">
        <color rgb="FF000000"/>
      </top>
      <bottom style="medium">
        <color indexed="64"/>
      </bottom>
      <diagonal/>
    </border>
    <border>
      <left style="thin">
        <color indexed="64"/>
      </left>
      <right style="thin">
        <color indexed="64"/>
      </right>
      <top style="medium">
        <color rgb="FF000000"/>
      </top>
      <bottom style="medium">
        <color indexed="64"/>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medium">
        <color rgb="FF000000"/>
      </left>
      <right style="thin">
        <color indexed="64"/>
      </right>
      <top style="medium">
        <color indexed="64"/>
      </top>
      <bottom style="medium">
        <color indexed="64"/>
      </bottom>
      <diagonal/>
    </border>
    <border>
      <left style="medium">
        <color rgb="FF000000"/>
      </left>
      <right style="thin">
        <color indexed="64"/>
      </right>
      <top/>
      <bottom style="thin">
        <color indexed="64"/>
      </bottom>
      <diagonal/>
    </border>
    <border>
      <left style="thin">
        <color indexed="64"/>
      </left>
      <right style="medium">
        <color rgb="FF000000"/>
      </right>
      <top style="medium">
        <color rgb="FF000000"/>
      </top>
      <bottom style="medium">
        <color indexed="64"/>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style="thin">
        <color indexed="64"/>
      </top>
      <bottom style="medium">
        <color rgb="FF000000"/>
      </bottom>
      <diagonal/>
    </border>
    <border>
      <left style="thin">
        <color indexed="64"/>
      </left>
      <right style="medium">
        <color rgb="FF000000"/>
      </right>
      <top style="medium">
        <color indexed="64"/>
      </top>
      <bottom style="medium">
        <color indexed="64"/>
      </bottom>
      <diagonal/>
    </border>
    <border>
      <left style="thin">
        <color indexed="64"/>
      </left>
      <right style="medium">
        <color rgb="FF000000"/>
      </right>
      <top/>
      <bottom style="thin">
        <color indexed="64"/>
      </bottom>
      <diagonal/>
    </border>
    <border>
      <left/>
      <right style="thin">
        <color rgb="FF000000"/>
      </right>
      <top style="thin">
        <color indexed="64"/>
      </top>
      <bottom style="thin">
        <color indexed="64"/>
      </bottom>
      <diagonal/>
    </border>
    <border>
      <left style="medium">
        <color rgb="FF000000"/>
      </left>
      <right style="thin">
        <color indexed="64"/>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medium">
        <color rgb="FF000000"/>
      </right>
      <top style="thin">
        <color rgb="FF000000"/>
      </top>
      <bottom style="thin">
        <color indexed="64"/>
      </bottom>
      <diagonal/>
    </border>
    <border>
      <left/>
      <right style="thin">
        <color indexed="64"/>
      </right>
      <top style="medium">
        <color indexed="64"/>
      </top>
      <bottom style="medium">
        <color indexed="64"/>
      </bottom>
      <diagonal/>
    </border>
    <border>
      <left/>
      <right/>
      <top style="medium">
        <color indexed="64"/>
      </top>
      <bottom/>
      <diagonal/>
    </border>
    <border>
      <left/>
      <right style="thin">
        <color rgb="FFFFFFFF"/>
      </right>
      <top/>
      <bottom style="thin">
        <color indexed="64"/>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cellStyleXfs>
  <cellXfs count="133">
    <xf numFmtId="0" fontId="0" fillId="0" borderId="0" xfId="0"/>
    <xf numFmtId="0" fontId="3" fillId="0" borderId="0" xfId="0" applyFont="1" applyAlignment="1">
      <alignment horizontal="center" wrapText="1"/>
    </xf>
    <xf numFmtId="0" fontId="4" fillId="0" borderId="0" xfId="0" applyFont="1" applyAlignment="1">
      <alignment horizontal="center" vertical="top" wrapText="1"/>
    </xf>
    <xf numFmtId="0" fontId="1" fillId="0" borderId="0" xfId="0" applyFont="1" applyAlignment="1">
      <alignment horizontal="left" vertical="center" wrapText="1"/>
    </xf>
    <xf numFmtId="49" fontId="7" fillId="3" borderId="8" xfId="0" applyNumberFormat="1" applyFont="1" applyFill="1" applyBorder="1" applyAlignment="1">
      <alignment horizontal="center" wrapText="1"/>
    </xf>
    <xf numFmtId="164" fontId="7" fillId="3" borderId="8" xfId="0" applyNumberFormat="1" applyFont="1" applyFill="1" applyBorder="1" applyAlignment="1">
      <alignment horizontal="right" wrapText="1"/>
    </xf>
    <xf numFmtId="165" fontId="7" fillId="3" borderId="8" xfId="0" applyNumberFormat="1" applyFont="1" applyFill="1" applyBorder="1" applyAlignment="1">
      <alignment horizontal="right" wrapText="1"/>
    </xf>
    <xf numFmtId="0" fontId="9" fillId="0" borderId="0" xfId="0" applyFont="1" applyAlignment="1">
      <alignment vertical="center"/>
    </xf>
    <xf numFmtId="49" fontId="10" fillId="4" borderId="9" xfId="0" applyNumberFormat="1" applyFont="1" applyFill="1" applyBorder="1"/>
    <xf numFmtId="49" fontId="11" fillId="4" borderId="10" xfId="0" applyNumberFormat="1" applyFont="1" applyFill="1" applyBorder="1" applyAlignment="1">
      <alignment horizontal="center"/>
    </xf>
    <xf numFmtId="49" fontId="11" fillId="4" borderId="11" xfId="0" applyNumberFormat="1" applyFont="1" applyFill="1" applyBorder="1" applyAlignment="1">
      <alignment horizontal="center"/>
    </xf>
    <xf numFmtId="0" fontId="3" fillId="0" borderId="0" xfId="0" applyFont="1"/>
    <xf numFmtId="9" fontId="11" fillId="0" borderId="12" xfId="0" applyNumberFormat="1" applyFont="1" applyBorder="1" applyAlignment="1">
      <alignment horizontal="right"/>
    </xf>
    <xf numFmtId="166" fontId="12" fillId="0" borderId="12" xfId="0" applyNumberFormat="1" applyFont="1" applyBorder="1" applyAlignment="1">
      <alignment horizontal="center"/>
    </xf>
    <xf numFmtId="166" fontId="12" fillId="0" borderId="13" xfId="0" applyNumberFormat="1" applyFont="1" applyBorder="1" applyAlignment="1">
      <alignment horizontal="center"/>
    </xf>
    <xf numFmtId="166" fontId="12" fillId="0" borderId="14" xfId="0" applyNumberFormat="1" applyFont="1" applyBorder="1" applyAlignment="1">
      <alignment horizontal="center"/>
    </xf>
    <xf numFmtId="9" fontId="11" fillId="0" borderId="7" xfId="0" applyNumberFormat="1" applyFont="1" applyBorder="1"/>
    <xf numFmtId="166" fontId="12" fillId="0" borderId="7" xfId="0" applyNumberFormat="1" applyFont="1" applyBorder="1" applyAlignment="1">
      <alignment horizontal="center"/>
    </xf>
    <xf numFmtId="166" fontId="12" fillId="0" borderId="8" xfId="0" applyNumberFormat="1" applyFont="1" applyBorder="1" applyAlignment="1">
      <alignment horizontal="center"/>
    </xf>
    <xf numFmtId="166" fontId="12" fillId="0" borderId="5" xfId="0" applyNumberFormat="1" applyFont="1" applyBorder="1" applyAlignment="1">
      <alignment horizontal="center"/>
    </xf>
    <xf numFmtId="9" fontId="11" fillId="0" borderId="15" xfId="0" applyNumberFormat="1" applyFont="1" applyBorder="1"/>
    <xf numFmtId="166" fontId="12" fillId="0" borderId="15" xfId="0" applyNumberFormat="1" applyFont="1" applyBorder="1" applyAlignment="1">
      <alignment horizontal="center"/>
    </xf>
    <xf numFmtId="166" fontId="12" fillId="0" borderId="16" xfId="0" applyNumberFormat="1" applyFont="1" applyBorder="1" applyAlignment="1">
      <alignment horizontal="center"/>
    </xf>
    <xf numFmtId="166" fontId="12" fillId="0" borderId="17" xfId="0" applyNumberFormat="1" applyFont="1" applyBorder="1" applyAlignment="1">
      <alignment horizontal="center"/>
    </xf>
    <xf numFmtId="0" fontId="0" fillId="0" borderId="0" xfId="0" applyAlignment="1">
      <alignment vertical="center"/>
    </xf>
    <xf numFmtId="49" fontId="10" fillId="4" borderId="18" xfId="0" applyNumberFormat="1" applyFont="1" applyFill="1" applyBorder="1"/>
    <xf numFmtId="49" fontId="11" fillId="4" borderId="19" xfId="0" applyNumberFormat="1" applyFont="1" applyFill="1" applyBorder="1" applyAlignment="1">
      <alignment horizontal="center"/>
    </xf>
    <xf numFmtId="49" fontId="11" fillId="4" borderId="20" xfId="0" applyNumberFormat="1" applyFont="1" applyFill="1" applyBorder="1" applyAlignment="1">
      <alignment horizontal="center"/>
    </xf>
    <xf numFmtId="49" fontId="13" fillId="4" borderId="18" xfId="0" applyNumberFormat="1" applyFont="1" applyFill="1" applyBorder="1"/>
    <xf numFmtId="49" fontId="14" fillId="4" borderId="19" xfId="0" applyNumberFormat="1" applyFont="1" applyFill="1" applyBorder="1" applyAlignment="1">
      <alignment horizontal="center"/>
    </xf>
    <xf numFmtId="49" fontId="14" fillId="4" borderId="20" xfId="0" applyNumberFormat="1" applyFont="1" applyFill="1" applyBorder="1" applyAlignment="1">
      <alignment horizontal="center"/>
    </xf>
    <xf numFmtId="0" fontId="15" fillId="0" borderId="0" xfId="0" applyFont="1"/>
    <xf numFmtId="0" fontId="5" fillId="0" borderId="0" xfId="0" applyFont="1" applyAlignment="1">
      <alignment horizontal="left" vertical="center"/>
    </xf>
    <xf numFmtId="166" fontId="16" fillId="0" borderId="0" xfId="0" applyNumberFormat="1" applyFont="1" applyAlignment="1">
      <alignment horizontal="left"/>
    </xf>
    <xf numFmtId="166" fontId="16" fillId="0" borderId="0" xfId="0" applyNumberFormat="1" applyFont="1" applyAlignment="1">
      <alignment horizontal="right"/>
    </xf>
    <xf numFmtId="166" fontId="16" fillId="0" borderId="0" xfId="0" applyNumberFormat="1" applyFont="1"/>
    <xf numFmtId="0" fontId="8" fillId="0" borderId="0" xfId="0" applyFont="1" applyAlignment="1">
      <alignment vertical="center"/>
    </xf>
    <xf numFmtId="0" fontId="5" fillId="0" borderId="0" xfId="0" applyFont="1" applyAlignment="1">
      <alignment horizontal="centerContinuous" wrapText="1"/>
    </xf>
    <xf numFmtId="0" fontId="5" fillId="0" borderId="0" xfId="0" applyFont="1" applyAlignment="1">
      <alignment horizontal="center" vertical="center"/>
    </xf>
    <xf numFmtId="0" fontId="18" fillId="0" borderId="0" xfId="0" applyFont="1" applyAlignment="1">
      <alignment horizontal="left"/>
    </xf>
    <xf numFmtId="166" fontId="18" fillId="0" borderId="0" xfId="0" applyNumberFormat="1" applyFont="1" applyAlignment="1">
      <alignment horizontal="center"/>
    </xf>
    <xf numFmtId="0" fontId="19" fillId="0" borderId="0" xfId="0" applyFont="1"/>
    <xf numFmtId="166" fontId="19" fillId="0" borderId="0" xfId="0" applyNumberFormat="1" applyFont="1" applyAlignment="1">
      <alignment horizontal="left"/>
    </xf>
    <xf numFmtId="166" fontId="19" fillId="0" borderId="0" xfId="0" applyNumberFormat="1" applyFont="1" applyAlignment="1">
      <alignment horizontal="right"/>
    </xf>
    <xf numFmtId="0" fontId="20" fillId="0" borderId="0" xfId="0" applyFont="1"/>
    <xf numFmtId="166" fontId="19" fillId="0" borderId="0" xfId="0" applyNumberFormat="1" applyFont="1"/>
    <xf numFmtId="0" fontId="22" fillId="0" borderId="0" xfId="0" applyFont="1"/>
    <xf numFmtId="49" fontId="24" fillId="5" borderId="7" xfId="0" applyNumberFormat="1" applyFont="1" applyFill="1" applyBorder="1" applyAlignment="1">
      <alignment horizontal="center" wrapText="1"/>
    </xf>
    <xf numFmtId="0" fontId="16" fillId="0" borderId="0" xfId="0" applyFont="1"/>
    <xf numFmtId="0" fontId="25" fillId="0" borderId="0" xfId="0" applyFont="1" applyAlignment="1">
      <alignment horizontal="left"/>
    </xf>
    <xf numFmtId="166" fontId="25" fillId="0" borderId="0" xfId="0" applyNumberFormat="1" applyFont="1" applyAlignment="1">
      <alignment horizontal="center"/>
    </xf>
    <xf numFmtId="164" fontId="24" fillId="5" borderId="12" xfId="0" applyNumberFormat="1" applyFont="1" applyFill="1" applyBorder="1" applyAlignment="1">
      <alignment horizontal="right" wrapText="1"/>
    </xf>
    <xf numFmtId="166" fontId="20" fillId="0" borderId="0" xfId="0" applyNumberFormat="1" applyFont="1" applyAlignment="1">
      <alignment horizontal="left"/>
    </xf>
    <xf numFmtId="165" fontId="24" fillId="5" borderId="12" xfId="0" applyNumberFormat="1" applyFont="1" applyFill="1" applyBorder="1" applyAlignment="1">
      <alignment horizontal="right" wrapText="1"/>
    </xf>
    <xf numFmtId="166" fontId="20" fillId="0" borderId="0" xfId="0" applyNumberFormat="1" applyFont="1" applyAlignment="1">
      <alignment horizontal="right"/>
    </xf>
    <xf numFmtId="49" fontId="28" fillId="5" borderId="21" xfId="0" applyNumberFormat="1" applyFont="1" applyFill="1" applyBorder="1"/>
    <xf numFmtId="49" fontId="29" fillId="5" borderId="22" xfId="0" applyNumberFormat="1" applyFont="1" applyFill="1" applyBorder="1" applyAlignment="1">
      <alignment horizontal="center"/>
    </xf>
    <xf numFmtId="49" fontId="29" fillId="5" borderId="29" xfId="0" applyNumberFormat="1" applyFont="1" applyFill="1" applyBorder="1" applyAlignment="1">
      <alignment horizontal="center"/>
    </xf>
    <xf numFmtId="0" fontId="30" fillId="0" borderId="0" xfId="0" applyFont="1"/>
    <xf numFmtId="9" fontId="29" fillId="0" borderId="35" xfId="0" applyNumberFormat="1" applyFont="1" applyBorder="1" applyAlignment="1">
      <alignment horizontal="right"/>
    </xf>
    <xf numFmtId="166" fontId="31" fillId="0" borderId="36" xfId="0" applyNumberFormat="1" applyFont="1" applyBorder="1" applyAlignment="1">
      <alignment horizontal="center"/>
    </xf>
    <xf numFmtId="166" fontId="31" fillId="0" borderId="37" xfId="0" applyNumberFormat="1" applyFont="1" applyBorder="1" applyAlignment="1">
      <alignment horizontal="center"/>
    </xf>
    <xf numFmtId="166" fontId="31" fillId="0" borderId="38" xfId="0" applyNumberFormat="1" applyFont="1" applyBorder="1" applyAlignment="1">
      <alignment horizontal="center"/>
    </xf>
    <xf numFmtId="9" fontId="29" fillId="0" borderId="23" xfId="0" applyNumberFormat="1" applyFont="1" applyBorder="1"/>
    <xf numFmtId="166" fontId="31" fillId="0" borderId="7" xfId="0" applyNumberFormat="1" applyFont="1" applyBorder="1" applyAlignment="1">
      <alignment horizontal="center"/>
    </xf>
    <xf numFmtId="166" fontId="31" fillId="0" borderId="8" xfId="0" applyNumberFormat="1" applyFont="1" applyBorder="1" applyAlignment="1">
      <alignment horizontal="center"/>
    </xf>
    <xf numFmtId="166" fontId="31" fillId="0" borderId="30" xfId="0" applyNumberFormat="1" applyFont="1" applyBorder="1" applyAlignment="1">
      <alignment horizontal="center"/>
    </xf>
    <xf numFmtId="9" fontId="29" fillId="0" borderId="24" xfId="0" applyNumberFormat="1" applyFont="1" applyBorder="1"/>
    <xf numFmtId="166" fontId="31" fillId="0" borderId="25" xfId="0" applyNumberFormat="1" applyFont="1" applyBorder="1" applyAlignment="1">
      <alignment horizontal="center"/>
    </xf>
    <xf numFmtId="166" fontId="31" fillId="0" borderId="26" xfId="0" applyNumberFormat="1" applyFont="1" applyBorder="1" applyAlignment="1">
      <alignment horizontal="center"/>
    </xf>
    <xf numFmtId="166" fontId="31" fillId="0" borderId="31" xfId="0" applyNumberFormat="1" applyFont="1" applyBorder="1" applyAlignment="1">
      <alignment horizontal="center"/>
    </xf>
    <xf numFmtId="166" fontId="24" fillId="0" borderId="0" xfId="0" applyNumberFormat="1" applyFont="1" applyAlignment="1">
      <alignment horizontal="center"/>
    </xf>
    <xf numFmtId="49" fontId="28" fillId="5" borderId="27" xfId="0" applyNumberFormat="1" applyFont="1" applyFill="1" applyBorder="1"/>
    <xf numFmtId="49" fontId="29" fillId="5" borderId="39" xfId="0" applyNumberFormat="1" applyFont="1" applyFill="1" applyBorder="1" applyAlignment="1">
      <alignment horizontal="center"/>
    </xf>
    <xf numFmtId="49" fontId="29" fillId="5" borderId="32" xfId="0" applyNumberFormat="1" applyFont="1" applyFill="1" applyBorder="1" applyAlignment="1">
      <alignment horizontal="center"/>
    </xf>
    <xf numFmtId="9" fontId="29" fillId="0" borderId="28" xfId="0" applyNumberFormat="1" applyFont="1" applyBorder="1" applyAlignment="1">
      <alignment horizontal="right"/>
    </xf>
    <xf numFmtId="166" fontId="31" fillId="0" borderId="12" xfId="0" applyNumberFormat="1" applyFont="1" applyBorder="1" applyAlignment="1">
      <alignment horizontal="center"/>
    </xf>
    <xf numFmtId="166" fontId="31" fillId="0" borderId="33" xfId="0" applyNumberFormat="1" applyFont="1" applyBorder="1" applyAlignment="1">
      <alignment horizontal="center"/>
    </xf>
    <xf numFmtId="0" fontId="22" fillId="0" borderId="0" xfId="0" applyFont="1" applyAlignment="1">
      <alignment vertical="center"/>
    </xf>
    <xf numFmtId="0" fontId="26" fillId="0" borderId="0" xfId="0" applyFont="1" applyAlignment="1">
      <alignment vertical="center"/>
    </xf>
    <xf numFmtId="0" fontId="27" fillId="0" borderId="0" xfId="0" applyFont="1" applyAlignment="1">
      <alignment vertical="center"/>
    </xf>
    <xf numFmtId="9" fontId="31" fillId="0" borderId="0" xfId="0" applyNumberFormat="1" applyFont="1" applyAlignment="1">
      <alignment horizontal="left" vertical="center" wrapText="1"/>
    </xf>
    <xf numFmtId="166" fontId="31" fillId="0" borderId="0" xfId="0" applyNumberFormat="1" applyFont="1" applyAlignment="1">
      <alignment horizontal="center"/>
    </xf>
    <xf numFmtId="0" fontId="22" fillId="0" borderId="0" xfId="0" applyFont="1" applyAlignment="1">
      <alignment wrapText="1"/>
    </xf>
    <xf numFmtId="0" fontId="32" fillId="0" borderId="0" xfId="0" applyFont="1" applyAlignment="1">
      <alignment vertical="center"/>
    </xf>
    <xf numFmtId="0" fontId="32" fillId="0" borderId="0" xfId="0" applyFont="1" applyAlignment="1">
      <alignment horizontal="center" vertical="center"/>
    </xf>
    <xf numFmtId="0" fontId="30" fillId="0" borderId="0" xfId="0" applyFont="1" applyAlignment="1">
      <alignment horizontal="center" vertical="center"/>
    </xf>
    <xf numFmtId="0" fontId="33" fillId="0" borderId="0" xfId="0" applyFont="1" applyAlignment="1">
      <alignment vertical="center"/>
    </xf>
    <xf numFmtId="0" fontId="30" fillId="0" borderId="0" xfId="0" applyFont="1" applyAlignment="1">
      <alignment vertical="center"/>
    </xf>
    <xf numFmtId="9" fontId="31" fillId="0" borderId="0" xfId="0" applyNumberFormat="1" applyFont="1" applyAlignment="1">
      <alignment vertical="center"/>
    </xf>
    <xf numFmtId="166" fontId="31" fillId="0" borderId="0" xfId="0" applyNumberFormat="1" applyFont="1" applyAlignment="1">
      <alignment horizontal="center" vertical="center"/>
    </xf>
    <xf numFmtId="0" fontId="32" fillId="0" borderId="0" xfId="0" applyFont="1" applyAlignment="1">
      <alignment vertical="center" wrapText="1"/>
    </xf>
    <xf numFmtId="0" fontId="32" fillId="0" borderId="0" xfId="0" applyFont="1" applyAlignment="1">
      <alignment horizontal="center" vertical="center" wrapText="1"/>
    </xf>
    <xf numFmtId="0" fontId="34" fillId="0" borderId="0" xfId="0" applyFont="1" applyAlignment="1">
      <alignment vertical="center"/>
    </xf>
    <xf numFmtId="0" fontId="26" fillId="0" borderId="0" xfId="0" applyFont="1" applyAlignment="1">
      <alignment horizontal="left" vertical="center"/>
    </xf>
    <xf numFmtId="49" fontId="30" fillId="0" borderId="0" xfId="0" applyNumberFormat="1" applyFont="1" applyAlignment="1">
      <alignment vertical="center"/>
    </xf>
    <xf numFmtId="49" fontId="29" fillId="0" borderId="0" xfId="0" applyNumberFormat="1" applyFont="1" applyAlignment="1">
      <alignment horizontal="center" vertical="center"/>
    </xf>
    <xf numFmtId="0" fontId="37" fillId="0" borderId="0" xfId="0" applyFont="1" applyAlignment="1">
      <alignment vertical="center"/>
    </xf>
    <xf numFmtId="0" fontId="7" fillId="0" borderId="5" xfId="0" applyFont="1" applyBorder="1" applyAlignment="1">
      <alignment horizontal="left"/>
    </xf>
    <xf numFmtId="0" fontId="7" fillId="0" borderId="6" xfId="0" applyFont="1" applyBorder="1" applyAlignment="1">
      <alignment horizontal="left"/>
    </xf>
    <xf numFmtId="0" fontId="7" fillId="0" borderId="7" xfId="0" applyFont="1" applyBorder="1" applyAlignment="1">
      <alignment horizontal="left"/>
    </xf>
    <xf numFmtId="49" fontId="8" fillId="0" borderId="0" xfId="0" applyNumberFormat="1" applyFont="1" applyAlignment="1">
      <alignment horizontal="left" vertical="center"/>
    </xf>
    <xf numFmtId="49" fontId="8" fillId="0" borderId="1" xfId="0" applyNumberFormat="1" applyFont="1" applyBorder="1" applyAlignment="1">
      <alignment horizontal="left" vertical="center"/>
    </xf>
    <xf numFmtId="0" fontId="6" fillId="3" borderId="5" xfId="0" applyFont="1" applyFill="1" applyBorder="1" applyAlignment="1">
      <alignment horizontal="left"/>
    </xf>
    <xf numFmtId="0" fontId="6" fillId="3" borderId="6" xfId="0" applyFont="1" applyFill="1" applyBorder="1" applyAlignment="1">
      <alignment horizontal="left"/>
    </xf>
    <xf numFmtId="0" fontId="6" fillId="3" borderId="7" xfId="0" applyFont="1" applyFill="1" applyBorder="1" applyAlignment="1">
      <alignment horizontal="left"/>
    </xf>
    <xf numFmtId="0" fontId="2" fillId="0" borderId="0" xfId="0" applyFont="1" applyAlignment="1">
      <alignment horizontal="center" wrapText="1"/>
    </xf>
    <xf numFmtId="0" fontId="4" fillId="0" borderId="1" xfId="0" applyFont="1" applyBorder="1" applyAlignment="1">
      <alignment horizontal="center" vertical="top"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5" fillId="0" borderId="0" xfId="0" applyFont="1" applyAlignment="1">
      <alignment horizontal="left" vertical="center" wrapText="1"/>
    </xf>
    <xf numFmtId="0" fontId="21" fillId="0" borderId="0" xfId="0" applyFont="1" applyAlignment="1">
      <alignment horizontal="left" vertical="center" wrapText="1"/>
    </xf>
    <xf numFmtId="0" fontId="23" fillId="5" borderId="5" xfId="0" applyFont="1" applyFill="1" applyBorder="1" applyAlignment="1">
      <alignment horizontal="left"/>
    </xf>
    <xf numFmtId="0" fontId="23" fillId="5" borderId="6" xfId="0" applyFont="1" applyFill="1" applyBorder="1" applyAlignment="1">
      <alignment horizontal="left"/>
    </xf>
    <xf numFmtId="0" fontId="23" fillId="5" borderId="34" xfId="0" applyFont="1" applyFill="1" applyBorder="1" applyAlignment="1">
      <alignment horizontal="left"/>
    </xf>
    <xf numFmtId="0" fontId="24" fillId="0" borderId="5" xfId="0" applyFont="1" applyBorder="1" applyAlignment="1">
      <alignment horizontal="left"/>
    </xf>
    <xf numFmtId="0" fontId="24" fillId="0" borderId="6" xfId="0" applyFont="1" applyBorder="1" applyAlignment="1">
      <alignment horizontal="left"/>
    </xf>
    <xf numFmtId="0" fontId="24" fillId="0" borderId="34" xfId="0" applyFont="1" applyBorder="1" applyAlignment="1">
      <alignment horizontal="left"/>
    </xf>
    <xf numFmtId="0" fontId="29" fillId="5" borderId="5" xfId="0" applyFont="1" applyFill="1" applyBorder="1" applyAlignment="1">
      <alignment horizontal="left"/>
    </xf>
    <xf numFmtId="0" fontId="29" fillId="5" borderId="6" xfId="0" applyFont="1" applyFill="1" applyBorder="1" applyAlignment="1">
      <alignment horizontal="left"/>
    </xf>
    <xf numFmtId="0" fontId="29" fillId="5" borderId="34" xfId="0" applyFont="1" applyFill="1" applyBorder="1" applyAlignment="1">
      <alignment horizontal="left"/>
    </xf>
    <xf numFmtId="0" fontId="34" fillId="0" borderId="0" xfId="1" applyFont="1" applyAlignment="1">
      <alignment horizontal="center"/>
    </xf>
    <xf numFmtId="0" fontId="34" fillId="0" borderId="40" xfId="1" applyFont="1" applyBorder="1" applyAlignment="1">
      <alignment horizontal="center"/>
    </xf>
    <xf numFmtId="9" fontId="36" fillId="0" borderId="7" xfId="0" applyNumberFormat="1" applyFont="1" applyBorder="1" applyAlignment="1">
      <alignment horizontal="center" vertical="center"/>
    </xf>
    <xf numFmtId="9" fontId="22" fillId="0" borderId="7" xfId="0" applyNumberFormat="1" applyFont="1" applyBorder="1" applyAlignment="1">
      <alignment horizontal="center" vertical="center"/>
    </xf>
    <xf numFmtId="0" fontId="36" fillId="0" borderId="5" xfId="0" applyFont="1" applyBorder="1" applyAlignment="1">
      <alignment horizontal="center" vertical="center"/>
    </xf>
    <xf numFmtId="0" fontId="22" fillId="0" borderId="5" xfId="0" applyFont="1" applyBorder="1" applyAlignment="1">
      <alignment horizontal="center" vertical="center"/>
    </xf>
    <xf numFmtId="0" fontId="35" fillId="6" borderId="41" xfId="0" applyFont="1" applyFill="1" applyBorder="1" applyAlignment="1">
      <alignment horizontal="center" vertical="center" wrapText="1"/>
    </xf>
    <xf numFmtId="0" fontId="35" fillId="6" borderId="42" xfId="0" applyFont="1" applyFill="1" applyBorder="1" applyAlignment="1">
      <alignment horizontal="center" vertical="center"/>
    </xf>
    <xf numFmtId="9" fontId="22" fillId="0" borderId="15" xfId="0" applyNumberFormat="1" applyFont="1" applyBorder="1" applyAlignment="1">
      <alignment horizontal="center" vertical="center"/>
    </xf>
    <xf numFmtId="0" fontId="36" fillId="0" borderId="17" xfId="0" applyFont="1" applyBorder="1" applyAlignment="1">
      <alignment horizontal="center" vertical="center"/>
    </xf>
    <xf numFmtId="0" fontId="34" fillId="0" borderId="0" xfId="1" applyFont="1" applyAlignment="1">
      <alignment vertical="center"/>
    </xf>
  </cellXfs>
  <cellStyles count="2">
    <cellStyle name="Hyperlink" xfId="1" builtinId="8"/>
    <cellStyle name="Normal" xfId="0" builtinId="0"/>
  </cellStyles>
  <dxfs count="412">
    <dxf>
      <font>
        <b val="0"/>
        <i val="0"/>
        <strike val="0"/>
        <condense val="0"/>
        <extend val="0"/>
        <outline val="0"/>
        <shadow val="0"/>
        <u val="none"/>
        <vertAlign val="baseline"/>
        <sz val="10"/>
        <color rgb="FF000000"/>
        <name val="Arial"/>
        <family val="2"/>
        <scheme val="none"/>
      </font>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Aptos Narrow"/>
        <family val="2"/>
        <scheme val="minor"/>
      </font>
      <numFmt numFmtId="13" formatCode="0%"/>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30" formatCode="@"/>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outline="0">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30" formatCode="@"/>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outline="0">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30" formatCode="@"/>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outline="0">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30" formatCode="@"/>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outline="0">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30" formatCode="@"/>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outline="0">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30" formatCode="@"/>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outline="0">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30" formatCode="@"/>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outline="0">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30" formatCode="@"/>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0"/>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outline="0">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30" formatCode="@"/>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0"/>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outline="0">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30" formatCode="@"/>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0"/>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Aptos Display"/>
        <family val="2"/>
        <scheme val="none"/>
      </font>
      <numFmt numFmtId="166" formatCode="_([$$-409]* #,##0_);_([$$-409]* \(#,##0\);_([$$-409]* &quot;-&quot;??_);_(@_)"/>
      <alignment horizontal="center" vertical="bottom" textRotation="0" wrapText="0" indent="0" justifyLastLine="0" shrinkToFit="0" readingOrder="0"/>
    </dxf>
    <dxf>
      <border outline="0">
        <bottom style="medium">
          <color rgb="FF000000"/>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indexed="64"/>
        </left>
        <right style="medium">
          <color indexed="64"/>
        </right>
        <bottom style="medium">
          <color indexed="64"/>
        </bottom>
      </border>
    </dxf>
    <dxf>
      <font>
        <b val="0"/>
        <i val="0"/>
        <strike val="0"/>
        <condense val="0"/>
        <extend val="0"/>
        <outline val="0"/>
        <shadow val="0"/>
        <u val="none"/>
        <vertAlign val="baseline"/>
        <sz val="11"/>
        <color auto="1"/>
        <name val="Aptos Display"/>
        <family val="2"/>
        <scheme val="major"/>
      </font>
      <numFmt numFmtId="30" formatCode="@"/>
      <alignment horizontal="center"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0"/>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indexed="64"/>
        </left>
        <right style="medium">
          <color indexed="64"/>
        </right>
        <bottom style="medium">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numFmt numFmtId="13" formatCode="0%"/>
      <border diagonalUp="0" diagonalDown="0" outline="0">
        <left/>
        <right style="thin">
          <color indexed="64"/>
        </right>
        <top style="thin">
          <color indexed="64"/>
        </top>
        <bottom style="thin">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Aptos Display"/>
        <family val="2"/>
        <scheme val="major"/>
      </font>
      <numFmt numFmtId="166" formatCode="_([$$-409]* #,##0_);_([$$-409]* \(#,##0\);_([$$-409]* &quot;-&quot;??_);_(@_)"/>
      <alignment horizontal="center"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ptos Display"/>
        <family val="2"/>
        <scheme val="major"/>
      </font>
      <numFmt numFmtId="30" formatCode="@"/>
      <fill>
        <patternFill patternType="solid">
          <fgColor indexed="64"/>
          <bgColor rgb="FFCC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7A805C3-5C98-4796-A507-08A1D849235A}" name="Table2" displayName="Table2" ref="A46:I53" totalsRowShown="0" headerRowDxfId="411" dataDxfId="409" headerRowBorderDxfId="410" tableBorderDxfId="408">
  <tableColumns count="9">
    <tableColumn id="1" xr3:uid="{F44D989D-C8E3-4FC6-9246-949E2712D363}" name="Percentage" dataDxfId="407"/>
    <tableColumn id="2" xr3:uid="{FA79487C-CF99-4D03-A672-6FB0B3D80428}" name="1 Person" dataDxfId="406"/>
    <tableColumn id="3" xr3:uid="{5D5934DD-1BC5-4F0E-90B1-57FEA30E2D29}" name="2 Person" dataDxfId="405"/>
    <tableColumn id="4" xr3:uid="{CC2BFF4E-A34A-4E32-88E8-696EC3C923B4}" name="3 Person" dataDxfId="404"/>
    <tableColumn id="5" xr3:uid="{9132F465-C12F-4D1B-B57B-B79B15E21CC8}" name="4 Person" dataDxfId="403"/>
    <tableColumn id="6" xr3:uid="{12B6C2D6-B05D-48B8-830F-4C1ABD4F79CD}" name="5 Person" dataDxfId="402"/>
    <tableColumn id="7" xr3:uid="{538508DA-57AF-4BD5-90A9-CA92BF5A224D}" name="6 Person" dataDxfId="401"/>
    <tableColumn id="8" xr3:uid="{B9941BD2-2A21-43C4-8A71-A2A6623F2FA9}" name="7 Person" dataDxfId="400"/>
    <tableColumn id="9" xr3:uid="{636A1A03-737A-4A61-ADB9-1A7E0C9116CF}" name="8 Person" dataDxfId="399"/>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1C751F4-D228-43F5-AD60-9FC091786477}" name="Table3" displayName="Table3" ref="A55:I62" totalsRowShown="0" headerRowDxfId="398" dataDxfId="396" headerRowBorderDxfId="397" tableBorderDxfId="395">
  <tableColumns count="9">
    <tableColumn id="1" xr3:uid="{85688707-77B6-4F72-B825-ED588D149F1D}" name="Percentage" dataDxfId="394"/>
    <tableColumn id="2" xr3:uid="{A477EF81-4D18-4FCE-84D7-02FAE42E74CE}" name="1 Person" dataDxfId="393">
      <calculatedColumnFormula>ROUNDDOWN((B47/12)*0.3,0)</calculatedColumnFormula>
    </tableColumn>
    <tableColumn id="3" xr3:uid="{6A5306FC-94B9-4AA6-8D9A-6049659AE519}" name="2 Person" dataDxfId="392">
      <calculatedColumnFormula>ROUNDDOWN((C47/12)*0.3,0)</calculatedColumnFormula>
    </tableColumn>
    <tableColumn id="4" xr3:uid="{068C708B-747F-41CD-A22B-2AD168E0D848}" name="3 Person" dataDxfId="391">
      <calculatedColumnFormula>ROUNDDOWN((D47/12)*0.3,0)</calculatedColumnFormula>
    </tableColumn>
    <tableColumn id="5" xr3:uid="{E37F87D3-4A7E-43E1-9E89-D0D91EE193C4}" name="4 Person" dataDxfId="390">
      <calculatedColumnFormula>ROUNDDOWN((E47/12)*0.3,0)</calculatedColumnFormula>
    </tableColumn>
    <tableColumn id="6" xr3:uid="{081BEA5D-BE1D-4223-9854-FE5707F3F903}" name="5 Person" dataDxfId="389">
      <calculatedColumnFormula>ROUNDDOWN((F47/12)*0.3,0)</calculatedColumnFormula>
    </tableColumn>
    <tableColumn id="7" xr3:uid="{8F6A609D-F6DE-4D90-88F2-E1F241CA58E9}" name="6 Person" dataDxfId="388">
      <calculatedColumnFormula>ROUNDDOWN((G47/12)*0.3,0)</calculatedColumnFormula>
    </tableColumn>
    <tableColumn id="8" xr3:uid="{EDF1E1E8-5220-4A12-9716-273E578BE386}" name="7 Person" dataDxfId="387">
      <calculatedColumnFormula>ROUNDDOWN((H47/12)*0.3,0)</calculatedColumnFormula>
    </tableColumn>
    <tableColumn id="9" xr3:uid="{5883864F-D58F-4F01-8A7A-86C8CBAA73CC}" name="8 Person" dataDxfId="386">
      <calculatedColumnFormula>ROUNDDOWN((I47/12)*0.3,0)</calculatedColumnFormula>
    </tableColumn>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4D428E5-D1ED-4857-B778-E247154CCA75}" name="Table4" displayName="Table4" ref="A64:G71" totalsRowShown="0" headerRowDxfId="385" dataDxfId="383" headerRowBorderDxfId="384" tableBorderDxfId="382">
  <tableColumns count="7">
    <tableColumn id="1" xr3:uid="{E90325FA-620D-4268-B86D-4E9A5B7C4160}" name="Percentage" dataDxfId="381"/>
    <tableColumn id="2" xr3:uid="{D3494C14-0031-4F26-9AAD-6071F761F01D}" name="0 Bedroom" dataDxfId="380">
      <calculatedColumnFormula>B56</calculatedColumnFormula>
    </tableColumn>
    <tableColumn id="3" xr3:uid="{326418BF-EC92-4AC3-AF7E-4E7258160392}" name="1 Bedroom" dataDxfId="379">
      <calculatedColumnFormula>ROUNDDOWN((((B47 + C47)/2)/12)*0.3,0)</calculatedColumnFormula>
    </tableColumn>
    <tableColumn id="4" xr3:uid="{76CD5EC0-DAEB-4CC1-B8A4-E4ECFB8DB9F3}" name="2 Bedrooms" dataDxfId="378">
      <calculatedColumnFormula>ROUNDDOWN((((D47))/12)*0.3,0)</calculatedColumnFormula>
    </tableColumn>
    <tableColumn id="5" xr3:uid="{408B7AAC-808B-4E3D-9093-D38967B17803}" name="3 Bedrooms" dataDxfId="377">
      <calculatedColumnFormula>ROUNDDOWN((((E47 +F47)/2)/12)*0.3,0)</calculatedColumnFormula>
    </tableColumn>
    <tableColumn id="6" xr3:uid="{77B9ABD9-9E56-4B61-A1FC-15F3A4012230}" name="4 Bedrooms" dataDxfId="376">
      <calculatedColumnFormula>ROUNDDOWN((((G47))/12)*0.3,0)</calculatedColumnFormula>
    </tableColumn>
    <tableColumn id="7" xr3:uid="{72ECC337-4A63-4B3F-81C6-FA21075C45E8}" name="5 Bedrooms" dataDxfId="375">
      <calculatedColumnFormula>ROUNDDOWN((((H47 +I47)/2)/12)*0.3,0)</calculatedColumnFormula>
    </tableColumn>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2410A73-032C-497D-85EA-752859A56424}" name="Table23" displayName="Table23" ref="A15:I22" totalsRowShown="0" headerRowDxfId="374" dataDxfId="372" headerRowBorderDxfId="373" tableBorderDxfId="371">
  <tableColumns count="9">
    <tableColumn id="1" xr3:uid="{FBF4AC5D-F3CA-4FEE-B9EA-98E0C1CFF656}" name="Percentage" dataDxfId="370"/>
    <tableColumn id="2" xr3:uid="{D176328E-D4BA-48ED-9979-30742329549F}" name="1 Person" dataDxfId="369"/>
    <tableColumn id="3" xr3:uid="{D5D1C315-405C-40C1-B51B-2D9673516DCB}" name="2 Person" dataDxfId="368"/>
    <tableColumn id="4" xr3:uid="{6D220896-6812-413A-BF5E-38C35F5C7DC9}" name="3 Person" dataDxfId="367"/>
    <tableColumn id="5" xr3:uid="{E8EA17B4-898B-453C-AAE5-6B1333DBCE17}" name="4 Person" dataDxfId="366"/>
    <tableColumn id="6" xr3:uid="{4E0DC0C0-D3D2-4500-A4CB-8D8DE6F8555E}" name="5 Person" dataDxfId="365"/>
    <tableColumn id="7" xr3:uid="{81C1C230-7BF2-4DDE-804D-791992F78DF3}" name="6 Person" dataDxfId="364"/>
    <tableColumn id="8" xr3:uid="{CF5094D1-F0F5-42F6-B40B-702BE72FFFD7}" name="7 Person" dataDxfId="363"/>
    <tableColumn id="9" xr3:uid="{82A94700-97B2-4D68-84DF-E171AEDEF432}" name="8 Person" dataDxfId="362"/>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3B6B37C-D2D2-4177-BADB-0ED079B5AF55}" name="Table36" displayName="Table36" ref="A24:I31" totalsRowShown="0" headerRowDxfId="361" dataDxfId="359" headerRowBorderDxfId="360" tableBorderDxfId="358">
  <tableColumns count="9">
    <tableColumn id="1" xr3:uid="{9C867278-1E9D-472D-A3C5-A3B901BB02D1}" name="Percentage" dataDxfId="357"/>
    <tableColumn id="2" xr3:uid="{6D8F6A1E-5323-4F5F-B1D2-AA24701FD3F4}" name="1 Person" dataDxfId="356">
      <calculatedColumnFormula>ROUNDDOWN((B16/12)*0.3,0)</calculatedColumnFormula>
    </tableColumn>
    <tableColumn id="3" xr3:uid="{5683A5FF-A876-42C9-86B9-AFBA2E92D772}" name="2 Person" dataDxfId="355">
      <calculatedColumnFormula>ROUNDDOWN((C16/12)*0.3,0)</calculatedColumnFormula>
    </tableColumn>
    <tableColumn id="4" xr3:uid="{B1CBA822-F9E0-4C5C-9968-4955A5860232}" name="3 Person" dataDxfId="354">
      <calculatedColumnFormula>ROUNDDOWN((D16/12)*0.3,0)</calculatedColumnFormula>
    </tableColumn>
    <tableColumn id="5" xr3:uid="{FD19866D-141D-47D7-B490-F8DB1CC3053D}" name="4 Person" dataDxfId="353">
      <calculatedColumnFormula>ROUNDDOWN((E16/12)*0.3,0)</calculatedColumnFormula>
    </tableColumn>
    <tableColumn id="6" xr3:uid="{F9EAD64D-E75E-4EC4-AD1A-806291D797A1}" name="5 Person" dataDxfId="352">
      <calculatedColumnFormula>ROUNDDOWN((F16/12)*0.3,0)</calculatedColumnFormula>
    </tableColumn>
    <tableColumn id="7" xr3:uid="{1E5BFC36-B406-40E4-84AA-620E3080657A}" name="6 Person" dataDxfId="351">
      <calculatedColumnFormula>ROUNDDOWN((G16/12)*0.3,0)</calculatedColumnFormula>
    </tableColumn>
    <tableColumn id="8" xr3:uid="{6FC60C68-2D7F-4BEF-AF10-A4484BCC99CB}" name="7 Person" dataDxfId="350">
      <calculatedColumnFormula>ROUNDDOWN((H16/12)*0.3,0)</calculatedColumnFormula>
    </tableColumn>
    <tableColumn id="9" xr3:uid="{D51125C6-40E1-43B6-B16E-56486A33B3F6}" name="8 Person" dataDxfId="349">
      <calculatedColumnFormula>ROUNDDOWN((I16/12)*0.3,0)</calculatedColumn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67585E7-DB72-4E83-84FF-7409EE83BFDD}" name="Table47" displayName="Table47" ref="A33:G40" totalsRowShown="0" headerRowDxfId="348" dataDxfId="346" headerRowBorderDxfId="347" tableBorderDxfId="345">
  <tableColumns count="7">
    <tableColumn id="1" xr3:uid="{2CCE5431-D237-44FC-90F6-F48F3AEA00C6}" name="Percentage" dataDxfId="344"/>
    <tableColumn id="2" xr3:uid="{B430E155-CD01-494B-8A0D-0820B526824B}" name="0 Bedroom" dataDxfId="343">
      <calculatedColumnFormula>B25</calculatedColumnFormula>
    </tableColumn>
    <tableColumn id="3" xr3:uid="{11103EFE-9922-4428-9E49-6290C1632058}" name="1 Bedroom" dataDxfId="342">
      <calculatedColumnFormula>ROUNDDOWN((((B16 + C16)/2)/12)*0.3,0)</calculatedColumnFormula>
    </tableColumn>
    <tableColumn id="4" xr3:uid="{26D4555C-E8E5-4170-B8C5-BAF6B9785AE0}" name="2 Bedrooms" dataDxfId="341">
      <calculatedColumnFormula>ROUNDDOWN((((D16))/12)*0.3,0)</calculatedColumnFormula>
    </tableColumn>
    <tableColumn id="5" xr3:uid="{8A1A0B53-C86B-49DA-A3F1-25D2C151A462}" name="3 Bedrooms" dataDxfId="340">
      <calculatedColumnFormula>ROUNDDOWN((((E16 +F16)/2)/12)*0.3,0)</calculatedColumnFormula>
    </tableColumn>
    <tableColumn id="6" xr3:uid="{BE083A16-A00C-4156-B12F-29E2A79F31AB}" name="4 Bedrooms" dataDxfId="339">
      <calculatedColumnFormula>ROUNDDOWN((((G16))/12)*0.3,0)</calculatedColumnFormula>
    </tableColumn>
    <tableColumn id="7" xr3:uid="{10CA56CB-687F-47D0-B93B-53957E3F04E1}" name="5 Bedrooms" dataDxfId="338">
      <calculatedColumnFormula>ROUNDDOWN((((H16 +I16)/2)/12)*0.3,0)</calculatedColumn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31FC8F1-25DC-5C45-906F-15A8302F7153}" name="Table2314" displayName="Table2314" ref="A77:I84" totalsRowShown="0" headerRowDxfId="337" dataDxfId="335" headerRowBorderDxfId="336" tableBorderDxfId="334">
  <tableColumns count="9">
    <tableColumn id="1" xr3:uid="{1E9B3ED0-345A-3D40-AA27-FD1BF6BE91E9}" name="Percentage" dataDxfId="333"/>
    <tableColumn id="2" xr3:uid="{7320159F-CE89-124F-90F5-F0674E01036D}" name="1 Person" dataDxfId="332"/>
    <tableColumn id="3" xr3:uid="{F96E8417-0DBC-2A43-9F3A-A27B10591483}" name="2 Person" dataDxfId="331"/>
    <tableColumn id="4" xr3:uid="{20F68737-758C-FB4A-AB8B-0BAA939F6632}" name="3 Person" dataDxfId="330"/>
    <tableColumn id="5" xr3:uid="{E4EAB15B-30CF-6C41-8AE1-ADCA975C792A}" name="4 Person" dataDxfId="329"/>
    <tableColumn id="6" xr3:uid="{4BE64692-8803-A94C-A6E9-E33B16FD8F4A}" name="5 Person" dataDxfId="328"/>
    <tableColumn id="7" xr3:uid="{12CF24B0-9A10-304F-846F-E36BBA462C65}" name="6 Person" dataDxfId="327"/>
    <tableColumn id="8" xr3:uid="{74939015-7955-7245-817E-122AFCA95E54}" name="7 Person" dataDxfId="326"/>
    <tableColumn id="9" xr3:uid="{02FCEA37-78C3-7746-AAED-056C9AA2638D}" name="8 Person" dataDxfId="325"/>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4D46773-1A3F-9E4E-B5F1-06B249AAC634}" name="Table3615" displayName="Table3615" ref="A86:I93" totalsRowShown="0" headerRowDxfId="324" dataDxfId="322" headerRowBorderDxfId="323" tableBorderDxfId="321">
  <tableColumns count="9">
    <tableColumn id="1" xr3:uid="{576166D8-66D2-0B48-A624-6F86CFE29CC1}" name="Percentage" dataDxfId="320"/>
    <tableColumn id="2" xr3:uid="{22795398-F444-8442-937C-7F49E5FD2D78}" name="1 Person" dataDxfId="319">
      <calculatedColumnFormula>ROUNDDOWN((B78/12)*0.3,0)</calculatedColumnFormula>
    </tableColumn>
    <tableColumn id="3" xr3:uid="{63681C83-CA2B-4343-90F6-4E2CAF2C187B}" name="2 Person" dataDxfId="318">
      <calculatedColumnFormula>ROUNDDOWN((C78/12)*0.3,0)</calculatedColumnFormula>
    </tableColumn>
    <tableColumn id="4" xr3:uid="{96ECD045-9C92-C541-8816-D74977B45E4F}" name="3 Person" dataDxfId="317">
      <calculatedColumnFormula>ROUNDDOWN((D78/12)*0.3,0)</calculatedColumnFormula>
    </tableColumn>
    <tableColumn id="5" xr3:uid="{C30DDC21-38D8-FA4F-BC6E-A010CF58B411}" name="4 Person" dataDxfId="316">
      <calculatedColumnFormula>ROUNDDOWN((E78/12)*0.3,0)</calculatedColumnFormula>
    </tableColumn>
    <tableColumn id="6" xr3:uid="{B811D2B1-2869-AB45-A858-D6E230678487}" name="5 Person" dataDxfId="315">
      <calculatedColumnFormula>ROUNDDOWN((F78/12)*0.3,0)</calculatedColumnFormula>
    </tableColumn>
    <tableColumn id="7" xr3:uid="{ED355003-7988-4944-B65B-9A15F9591928}" name="6 Person" dataDxfId="314">
      <calculatedColumnFormula>ROUNDDOWN((G78/12)*0.3,0)</calculatedColumnFormula>
    </tableColumn>
    <tableColumn id="8" xr3:uid="{C313C91A-6F12-544C-9143-030241E45275}" name="7 Person" dataDxfId="313">
      <calculatedColumnFormula>ROUNDDOWN((H78/12)*0.3,0)</calculatedColumnFormula>
    </tableColumn>
    <tableColumn id="9" xr3:uid="{155DB886-8D1C-304E-A265-1836F53CBF36}" name="8 Person" dataDxfId="312">
      <calculatedColumnFormula>ROUNDDOWN((I78/12)*0.3,0)</calculatedColumnFormula>
    </tableColumn>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AF0FB4C-AACA-2947-B9A4-AD8902A4338E}" name="Table4716" displayName="Table4716" ref="A95:G102" totalsRowShown="0" headerRowDxfId="311" dataDxfId="309" headerRowBorderDxfId="310" tableBorderDxfId="308">
  <tableColumns count="7">
    <tableColumn id="1" xr3:uid="{6BC7704F-1042-0B49-BFA7-73B3E1B3808C}" name="Percentage" dataDxfId="307"/>
    <tableColumn id="2" xr3:uid="{C0D64084-8485-F142-91D4-A245137592CB}" name="0 Bedroom" dataDxfId="306">
      <calculatedColumnFormula>B87</calculatedColumnFormula>
    </tableColumn>
    <tableColumn id="3" xr3:uid="{8CC56E3D-9913-4947-B786-2B1B658B470C}" name="1 Bedroom" dataDxfId="305">
      <calculatedColumnFormula>ROUNDDOWN((((B78 + C78)/2)/12)*0.3,0)</calculatedColumnFormula>
    </tableColumn>
    <tableColumn id="4" xr3:uid="{2D7D2EFF-E3FB-9345-BFD0-B7D1512A6482}" name="2 Bedrooms" dataDxfId="304">
      <calculatedColumnFormula>ROUNDDOWN((((D78))/12)*0.3,0)</calculatedColumnFormula>
    </tableColumn>
    <tableColumn id="5" xr3:uid="{4B52F970-E8DE-2741-A574-3D486DE9DDBF}" name="3 Bedrooms" dataDxfId="303">
      <calculatedColumnFormula>ROUNDDOWN((((E78 +F78)/2)/12)*0.3,0)</calculatedColumnFormula>
    </tableColumn>
    <tableColumn id="6" xr3:uid="{AECCC47C-7C6C-5040-92F0-8790B4DF07E9}" name="4 Bedrooms" dataDxfId="302">
      <calculatedColumnFormula>ROUNDDOWN((((G78))/12)*0.3,0)</calculatedColumnFormula>
    </tableColumn>
    <tableColumn id="7" xr3:uid="{33C1A393-BCD8-7E42-9B0C-D857B8116D81}" name="5 Bedrooms" dataDxfId="301">
      <calculatedColumnFormula>ROUNDDOWN((((H78 +I78)/2)/12)*0.3,0)</calculatedColumnFormula>
    </tableColumn>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BDCFF6C-6EEC-334E-937C-9233C3F08072}" name="Table2317" displayName="Table2317" ref="A108:I115" totalsRowShown="0" headerRowDxfId="300" dataDxfId="298" headerRowBorderDxfId="299" tableBorderDxfId="297">
  <tableColumns count="9">
    <tableColumn id="1" xr3:uid="{5AF403CD-D11B-2F4E-98A5-C7CC906B6F0B}" name="Percentage" dataDxfId="296"/>
    <tableColumn id="2" xr3:uid="{B5608764-12AC-754E-8530-C8062033D8F5}" name="1 Person" dataDxfId="295"/>
    <tableColumn id="3" xr3:uid="{997C9E20-EFB3-874B-85BA-F306F4CE3D79}" name="2 Person" dataDxfId="294"/>
    <tableColumn id="4" xr3:uid="{D2E22733-14A8-3B49-BCF4-044405738691}" name="3 Person" dataDxfId="293"/>
    <tableColumn id="5" xr3:uid="{628F2F86-C3EB-4D40-BDAE-AD5C3D7C0A23}" name="4 Person" dataDxfId="292"/>
    <tableColumn id="6" xr3:uid="{CFDB26DE-9BFA-604D-BD83-DCAEF538C769}" name="5 Person" dataDxfId="291"/>
    <tableColumn id="7" xr3:uid="{B254811A-76ED-2449-A5B0-DB9799FCF6B4}" name="6 Person" dataDxfId="290"/>
    <tableColumn id="8" xr3:uid="{CB267962-1359-B942-A0C3-69328227B7C5}" name="7 Person" dataDxfId="289"/>
    <tableColumn id="9" xr3:uid="{239930C1-54E3-7746-B1F0-473073888783}" name="8 Person" dataDxfId="288"/>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61B8EB30-2876-8E4D-ABEB-CA115AEA8AD9}" name="Table3618" displayName="Table3618" ref="A117:I124" totalsRowShown="0" headerRowDxfId="287" dataDxfId="285" headerRowBorderDxfId="286" tableBorderDxfId="284">
  <tableColumns count="9">
    <tableColumn id="1" xr3:uid="{60D21ECE-FC90-E846-966C-B44CF4E84CA7}" name="Percentage" dataDxfId="283"/>
    <tableColumn id="2" xr3:uid="{2E905AC7-0C6D-424D-B49A-F4F4BD89E638}" name="1 Person" dataDxfId="282">
      <calculatedColumnFormula>ROUNDDOWN((B109/12)*0.3,0)</calculatedColumnFormula>
    </tableColumn>
    <tableColumn id="3" xr3:uid="{D43CAD99-5176-0C40-8AF2-E156DBD1B88B}" name="2 Person" dataDxfId="281">
      <calculatedColumnFormula>ROUNDDOWN((C109/12)*0.3,0)</calculatedColumnFormula>
    </tableColumn>
    <tableColumn id="4" xr3:uid="{C6C629FF-AF93-284B-BA99-C11AD03E02D4}" name="3 Person" dataDxfId="280">
      <calculatedColumnFormula>ROUNDDOWN((D109/12)*0.3,0)</calculatedColumnFormula>
    </tableColumn>
    <tableColumn id="5" xr3:uid="{47FB64A0-E358-474D-A963-87C6018A415E}" name="4 Person" dataDxfId="279">
      <calculatedColumnFormula>ROUNDDOWN((E109/12)*0.3,0)</calculatedColumnFormula>
    </tableColumn>
    <tableColumn id="6" xr3:uid="{59B5A042-E20C-8049-A037-B40CEE5B5052}" name="5 Person" dataDxfId="278">
      <calculatedColumnFormula>ROUNDDOWN((F109/12)*0.3,0)</calculatedColumnFormula>
    </tableColumn>
    <tableColumn id="7" xr3:uid="{92576FD9-37F0-5B4A-AB9F-F238665A3177}" name="6 Person" dataDxfId="277">
      <calculatedColumnFormula>ROUNDDOWN((G109/12)*0.3,0)</calculatedColumnFormula>
    </tableColumn>
    <tableColumn id="8" xr3:uid="{50DF8D12-5403-3646-967B-23A5C3B36C50}" name="7 Person" dataDxfId="276">
      <calculatedColumnFormula>ROUNDDOWN((H109/12)*0.3,0)</calculatedColumnFormula>
    </tableColumn>
    <tableColumn id="9" xr3:uid="{5683617C-D795-2D4E-A437-D2466753B848}" name="8 Person" dataDxfId="275">
      <calculatedColumnFormula>ROUNDDOWN((I109/12)*0.3,0)</calculatedColumnFormula>
    </tableColumn>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5E6535E-75AD-B644-8025-FB5F0C4028B5}" name="Table4719" displayName="Table4719" ref="A126:G133" totalsRowShown="0" headerRowDxfId="274" dataDxfId="272" headerRowBorderDxfId="273" tableBorderDxfId="271">
  <tableColumns count="7">
    <tableColumn id="1" xr3:uid="{4ACB832B-1018-A842-A016-5A7F0B68BF12}" name="Percentage" dataDxfId="270"/>
    <tableColumn id="2" xr3:uid="{B0C4670D-B7D4-C14E-9690-BC8E8F2D00FE}" name="0 Bedroom" dataDxfId="269">
      <calculatedColumnFormula>B118</calculatedColumnFormula>
    </tableColumn>
    <tableColumn id="3" xr3:uid="{AC7AA550-64E0-574B-A4AE-CAA28A3BA921}" name="1 Bedroom" dataDxfId="268">
      <calculatedColumnFormula>ROUNDDOWN((((B109 + C109)/2)/12)*0.3,0)</calculatedColumnFormula>
    </tableColumn>
    <tableColumn id="4" xr3:uid="{CAAA8C15-94C0-1B4D-84F2-7DF0F808EB49}" name="2 Bedrooms" dataDxfId="267">
      <calculatedColumnFormula>ROUNDDOWN((((D109))/12)*0.3,0)</calculatedColumnFormula>
    </tableColumn>
    <tableColumn id="5" xr3:uid="{43377942-9D29-B44B-A845-BB9281A434C0}" name="3 Bedrooms" dataDxfId="266">
      <calculatedColumnFormula>ROUNDDOWN((((E109 +F109)/2)/12)*0.3,0)</calculatedColumnFormula>
    </tableColumn>
    <tableColumn id="6" xr3:uid="{80B515E0-741E-664C-8EE3-8C10678A6CF7}" name="4 Bedrooms" dataDxfId="265">
      <calculatedColumnFormula>ROUNDDOWN((((G109))/12)*0.3,0)</calculatedColumnFormula>
    </tableColumn>
    <tableColumn id="7" xr3:uid="{8E301498-7C48-6F47-A5E2-984A86485BBB}" name="5 Bedrooms" dataDxfId="264">
      <calculatedColumnFormula>ROUNDDOWN((((H109 +I109)/2)/12)*0.3,0)</calculatedColumnFormula>
    </tableColumn>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D74F4BB-1C18-DE4C-AE07-F30E4ACC652F}" name="Table231123" displayName="Table231123" ref="A201:I208" totalsRowShown="0" headerRowDxfId="263" dataDxfId="261" headerRowBorderDxfId="262" tableBorderDxfId="260">
  <tableColumns count="9">
    <tableColumn id="1" xr3:uid="{655787F3-AC9D-6442-8CC9-07C9CE9B7725}" name="Percentage" dataDxfId="259"/>
    <tableColumn id="2" xr3:uid="{FEC39BF5-6DE0-3649-A8B9-B25D95AD6B87}" name="1 Person" dataDxfId="258"/>
    <tableColumn id="3" xr3:uid="{1FB2BEF7-A9BE-7246-B215-F290399A0134}" name="2 Person" dataDxfId="257"/>
    <tableColumn id="4" xr3:uid="{C817C3E1-1FEF-FE48-A5EC-E4F85377BDB0}" name="3 Person" dataDxfId="256"/>
    <tableColumn id="5" xr3:uid="{1BFF2E42-6A74-9242-968E-576D15FD113A}" name="4 Person" dataDxfId="255"/>
    <tableColumn id="6" xr3:uid="{21F747B4-0473-5F40-BADE-116FFF65815B}" name="5 Person" dataDxfId="254"/>
    <tableColumn id="7" xr3:uid="{90224CA4-1759-5347-AA4C-3C6234E07E8A}" name="6 Person" dataDxfId="253"/>
    <tableColumn id="8" xr3:uid="{8C03ADEF-4170-7D48-A48F-FD5170023196}" name="7 Person" dataDxfId="252"/>
    <tableColumn id="9" xr3:uid="{64E14C6A-7FC7-524C-8D71-814BA0BF5423}" name="8 Person" dataDxfId="251"/>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107E0E3-C7FF-8444-AAC4-6404CADB2668}" name="Table361224" displayName="Table361224" ref="A210:I217" totalsRowShown="0" headerRowDxfId="250" dataDxfId="248" headerRowBorderDxfId="249" tableBorderDxfId="247">
  <tableColumns count="9">
    <tableColumn id="1" xr3:uid="{B782B0E2-1E8D-1447-AB72-1A1B6FADAC7D}" name="Percentage" dataDxfId="246"/>
    <tableColumn id="2" xr3:uid="{7E99F780-E64D-A049-88AC-BB83589AA335}" name="1 Person" dataDxfId="245">
      <calculatedColumnFormula>ROUNDDOWN((B202/12)*0.3,0)</calculatedColumnFormula>
    </tableColumn>
    <tableColumn id="3" xr3:uid="{9F6262CB-EB36-F349-889E-703C45DED16B}" name="2 Person" dataDxfId="244">
      <calculatedColumnFormula>ROUNDDOWN((C202/12)*0.3,0)</calculatedColumnFormula>
    </tableColumn>
    <tableColumn id="4" xr3:uid="{3D7E4002-8FEB-1F41-B045-267EF18A8877}" name="3 Person" dataDxfId="243">
      <calculatedColumnFormula>ROUNDDOWN((D202/12)*0.3,0)</calculatedColumnFormula>
    </tableColumn>
    <tableColumn id="5" xr3:uid="{ED8E2E45-1658-5246-9B06-98E0DD0BBCDA}" name="4 Person" dataDxfId="242">
      <calculatedColumnFormula>ROUNDDOWN((E202/12)*0.3,0)</calculatedColumnFormula>
    </tableColumn>
    <tableColumn id="6" xr3:uid="{7060165D-560B-3B43-AEE6-B9EF1E9DBA93}" name="5 Person" dataDxfId="241">
      <calculatedColumnFormula>ROUNDDOWN((F202/12)*0.3,0)</calculatedColumnFormula>
    </tableColumn>
    <tableColumn id="7" xr3:uid="{968EE28D-11EF-D349-8916-7AC17A4E3EFA}" name="6 Person" dataDxfId="240">
      <calculatedColumnFormula>ROUNDDOWN((G202/12)*0.3,0)</calculatedColumnFormula>
    </tableColumn>
    <tableColumn id="8" xr3:uid="{2177FA20-B8CD-9F4A-A60A-FD7B9355077B}" name="7 Person" dataDxfId="239">
      <calculatedColumnFormula>ROUNDDOWN((H202/12)*0.3,0)</calculatedColumnFormula>
    </tableColumn>
    <tableColumn id="9" xr3:uid="{C465BC71-2C30-6A4E-928E-707059769AFD}" name="8 Person" dataDxfId="238">
      <calculatedColumnFormula>ROUNDDOWN((I202/12)*0.3,0)</calculatedColumnFormula>
    </tableColumn>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076B490-6EB5-5544-8DED-4593A9CA72AE}" name="Table471325" displayName="Table471325" ref="A219:G226" totalsRowShown="0" headerRowDxfId="237" dataDxfId="235" headerRowBorderDxfId="236" tableBorderDxfId="234">
  <tableColumns count="7">
    <tableColumn id="1" xr3:uid="{B5F71EFD-6E72-584C-A72A-DE4EB3C25CF7}" name="Percentage" dataDxfId="233"/>
    <tableColumn id="2" xr3:uid="{DE3EF31A-72FB-D245-B521-C67A3A7BA9A7}" name="0 Bedroom" dataDxfId="232">
      <calculatedColumnFormula>B211</calculatedColumnFormula>
    </tableColumn>
    <tableColumn id="3" xr3:uid="{2E80E622-BAC6-784E-8575-EAA945A76351}" name="1 Bedroom" dataDxfId="231">
      <calculatedColumnFormula>ROUNDDOWN((((B202 + C202)/2)/12)*0.3,0)</calculatedColumnFormula>
    </tableColumn>
    <tableColumn id="4" xr3:uid="{988CBD43-E903-0A48-BC8F-C696D1BDA980}" name="2 Bedrooms" dataDxfId="230">
      <calculatedColumnFormula>ROUNDDOWN((((D202))/12)*0.3,0)</calculatedColumnFormula>
    </tableColumn>
    <tableColumn id="5" xr3:uid="{CC4E1F0A-E483-E049-8553-6510CA5E08D7}" name="3 Bedrooms" dataDxfId="229">
      <calculatedColumnFormula>ROUNDDOWN((((E202 +F202)/2)/12)*0.3,0)</calculatedColumnFormula>
    </tableColumn>
    <tableColumn id="6" xr3:uid="{3C39B1E6-5271-7C47-B64E-A4F3D3B2A835}" name="4 Bedrooms" dataDxfId="228">
      <calculatedColumnFormula>ROUNDDOWN((((G202))/12)*0.3,0)</calculatedColumnFormula>
    </tableColumn>
    <tableColumn id="7" xr3:uid="{0474482C-550B-0D49-9A06-0F38FB37398B}" name="5 Bedrooms" dataDxfId="227">
      <calculatedColumnFormula>ROUNDDOWN((((H202 +I202)/2)/12)*0.3,0)</calculatedColumnFormula>
    </tableColumn>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88F9E555-D843-4E40-8D38-CC3D00275772}" name="Table23112326" displayName="Table23112326" ref="A232:I239" totalsRowShown="0" headerRowDxfId="226" dataDxfId="224" headerRowBorderDxfId="225" tableBorderDxfId="223">
  <tableColumns count="9">
    <tableColumn id="1" xr3:uid="{5CC3B52A-DED9-FF4D-B32D-9BB23391B5DB}" name="Percentage" dataDxfId="222"/>
    <tableColumn id="2" xr3:uid="{DE82B02E-9F1D-7F4A-8E9B-37ED14A715D9}" name="1 Person" dataDxfId="221"/>
    <tableColumn id="3" xr3:uid="{DB56FB28-44DA-5D4B-8CCA-8DA192951EDB}" name="2 Person" dataDxfId="220"/>
    <tableColumn id="4" xr3:uid="{B9676578-9B53-B345-87B0-5FAB47BFED49}" name="3 Person" dataDxfId="219"/>
    <tableColumn id="5" xr3:uid="{38A11A51-25DB-7442-A306-EBCE0152F88C}" name="4 Person" dataDxfId="218"/>
    <tableColumn id="6" xr3:uid="{84A279EC-9EA8-C847-A5E5-ECE412210467}" name="5 Person" dataDxfId="217"/>
    <tableColumn id="7" xr3:uid="{DFCC25F5-0F06-5A42-923C-989EE7E17AB2}" name="6 Person" dataDxfId="216"/>
    <tableColumn id="8" xr3:uid="{8677C4AA-A65E-3A4A-831B-6828E7B69199}" name="7 Person" dataDxfId="215"/>
    <tableColumn id="9" xr3:uid="{E8FD3904-76FB-264B-8103-3C19C1CFE249}" name="8 Person" dataDxfId="214"/>
  </tableColumns>
  <tableStyleInfo name="TableStyleLight8"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233015F-1480-8E4C-90D0-AEB1FAE41A52}" name="Table36122427" displayName="Table36122427" ref="A241:I248" totalsRowShown="0" headerRowDxfId="213" dataDxfId="211" headerRowBorderDxfId="212" tableBorderDxfId="210">
  <tableColumns count="9">
    <tableColumn id="1" xr3:uid="{E8C44F9D-B377-CF4B-A3E8-B28AB2E343A3}" name="Percentage" dataDxfId="209"/>
    <tableColumn id="2" xr3:uid="{52A91789-5269-A946-8F9B-C4C76C8086EB}" name="1 Person" dataDxfId="208">
      <calculatedColumnFormula>ROUNDDOWN((B233/12)*0.3,0)</calculatedColumnFormula>
    </tableColumn>
    <tableColumn id="3" xr3:uid="{00FB17F2-13F4-384B-B994-0D9ACC68FE11}" name="2 Person" dataDxfId="207">
      <calculatedColumnFormula>ROUNDDOWN((C233/12)*0.3,0)</calculatedColumnFormula>
    </tableColumn>
    <tableColumn id="4" xr3:uid="{B8010870-CC8B-2343-BEAF-9CEE556FC404}" name="3 Person" dataDxfId="206">
      <calculatedColumnFormula>ROUNDDOWN((D233/12)*0.3,0)</calculatedColumnFormula>
    </tableColumn>
    <tableColumn id="5" xr3:uid="{1BE9B618-0E9C-F34E-BF39-E5A1BDB7D68F}" name="4 Person" dataDxfId="205">
      <calculatedColumnFormula>ROUNDDOWN((E233/12)*0.3,0)</calculatedColumnFormula>
    </tableColumn>
    <tableColumn id="6" xr3:uid="{DA234218-7A15-C849-A548-0C52B9005002}" name="5 Person" dataDxfId="204">
      <calculatedColumnFormula>ROUNDDOWN((F233/12)*0.3,0)</calculatedColumnFormula>
    </tableColumn>
    <tableColumn id="7" xr3:uid="{5EC7A6FF-2799-A847-AA1F-F744BDD756C7}" name="6 Person" dataDxfId="203">
      <calculatedColumnFormula>ROUNDDOWN((G233/12)*0.3,0)</calculatedColumnFormula>
    </tableColumn>
    <tableColumn id="8" xr3:uid="{1C258208-C8BC-3948-A202-E2C989032735}" name="7 Person" dataDxfId="202">
      <calculatedColumnFormula>ROUNDDOWN((H233/12)*0.3,0)</calculatedColumnFormula>
    </tableColumn>
    <tableColumn id="9" xr3:uid="{A7A48B1C-2A66-0B44-B140-678D804B2991}" name="8 Person" dataDxfId="201">
      <calculatedColumnFormula>ROUNDDOWN((I233/12)*0.3,0)</calculatedColumnFormula>
    </tableColumn>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2094FBEB-2B65-2842-8A4D-93170A39D144}" name="Table47132528" displayName="Table47132528" ref="A250:G257" totalsRowShown="0" headerRowDxfId="200" dataDxfId="198" headerRowBorderDxfId="199" tableBorderDxfId="197">
  <tableColumns count="7">
    <tableColumn id="1" xr3:uid="{55427BFD-F867-6649-8563-FC43BA1D18D4}" name="Percentage" dataDxfId="196"/>
    <tableColumn id="2" xr3:uid="{D1162BF5-494A-EA41-8157-1BC2D914016C}" name="0 Bedroom" dataDxfId="195">
      <calculatedColumnFormula>B242</calculatedColumnFormula>
    </tableColumn>
    <tableColumn id="3" xr3:uid="{D2411747-5A0F-AE46-8945-245932DBFA8F}" name="1 Bedroom" dataDxfId="194">
      <calculatedColumnFormula>ROUNDDOWN((((B233 + C233)/2)/12)*0.3,0)</calculatedColumnFormula>
    </tableColumn>
    <tableColumn id="4" xr3:uid="{58D0EF08-DC7C-604B-8027-96BA6483AF39}" name="2 Bedrooms" dataDxfId="193">
      <calculatedColumnFormula>ROUNDDOWN((((D233))/12)*0.3,0)</calculatedColumnFormula>
    </tableColumn>
    <tableColumn id="5" xr3:uid="{1C1FDF7B-743F-8041-9D7F-77C87A575E33}" name="3 Bedrooms" dataDxfId="192">
      <calculatedColumnFormula>ROUNDDOWN((((E233 +F233)/2)/12)*0.3,0)</calculatedColumnFormula>
    </tableColumn>
    <tableColumn id="6" xr3:uid="{2AC63B07-E98B-5B42-BF4B-0E2C7DC6D40A}" name="4 Bedrooms" dataDxfId="191">
      <calculatedColumnFormula>ROUNDDOWN((((G233))/12)*0.3,0)</calculatedColumnFormula>
    </tableColumn>
    <tableColumn id="7" xr3:uid="{A759F915-1BC5-0E41-B37B-99C62F7CDA02}" name="5 Bedrooms" dataDxfId="190">
      <calculatedColumnFormula>ROUNDDOWN((((H233 +I233)/2)/12)*0.3,0)</calculatedColumnFormula>
    </tableColumn>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31DE39C-BC9B-D24D-B278-001794987454}" name="Table231123262932" displayName="Table231123262932" ref="A263:I270" totalsRowShown="0" headerRowDxfId="189" dataDxfId="187" headerRowBorderDxfId="188" tableBorderDxfId="186">
  <tableColumns count="9">
    <tableColumn id="1" xr3:uid="{AB75587F-34A4-CB4E-9DFC-BFDF16500FFB}" name="Percentage" dataDxfId="185"/>
    <tableColumn id="2" xr3:uid="{0CE8AA86-3C7F-9043-A0CA-055F48825559}" name="1 Person" dataDxfId="184"/>
    <tableColumn id="3" xr3:uid="{08AE4B8F-DAFD-7F49-AD16-F49C64FAF575}" name="2 Person" dataDxfId="183"/>
    <tableColumn id="4" xr3:uid="{5D9EB0FD-8F83-2949-8C9C-59F9ED7FE085}" name="3 Person" dataDxfId="182"/>
    <tableColumn id="5" xr3:uid="{7902A9D7-332D-504C-8257-B96490D07499}" name="4 Person" dataDxfId="181"/>
    <tableColumn id="6" xr3:uid="{FDE2656F-361D-4848-A4E7-8A9C97103A06}" name="5 Person" dataDxfId="180"/>
    <tableColumn id="7" xr3:uid="{DB5BEFAA-59FF-8844-ACAB-1CCEF864F6D2}" name="6 Person" dataDxfId="179"/>
    <tableColumn id="8" xr3:uid="{22ADB816-625F-A547-B92A-756F6CDABAEA}" name="7 Person" dataDxfId="178"/>
    <tableColumn id="9" xr3:uid="{B7B381C7-41B1-A54B-9333-1E931BA82C50}" name="8 Person" dataDxfId="177"/>
  </tableColumns>
  <tableStyleInfo name="TableStyleLight8"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70E43A7-9581-8A4F-BD53-A585B3E57C69}" name="Table361224273033" displayName="Table361224273033" ref="A272:I279" totalsRowShown="0" headerRowDxfId="176" dataDxfId="174" headerRowBorderDxfId="175" tableBorderDxfId="173">
  <tableColumns count="9">
    <tableColumn id="1" xr3:uid="{9BC183CC-CFA2-C340-84C3-713DC111FB17}" name="Percentage" dataDxfId="172"/>
    <tableColumn id="2" xr3:uid="{5623FFFB-BEE3-7945-800B-012144C2D74D}" name="1 Person" dataDxfId="171">
      <calculatedColumnFormula>ROUNDDOWN((B264/12)*0.3,0)</calculatedColumnFormula>
    </tableColumn>
    <tableColumn id="3" xr3:uid="{225CC5C4-4C31-A945-8989-CBE6B40A0619}" name="2 Person" dataDxfId="170">
      <calculatedColumnFormula>ROUNDDOWN((C264/12)*0.3,0)</calculatedColumnFormula>
    </tableColumn>
    <tableColumn id="4" xr3:uid="{9E8432BD-E44F-964F-B215-A9E80656C525}" name="3 Person" dataDxfId="169">
      <calculatedColumnFormula>ROUNDDOWN((D264/12)*0.3,0)</calculatedColumnFormula>
    </tableColumn>
    <tableColumn id="5" xr3:uid="{F5CE9F34-FB10-6D47-B2B0-06C974010887}" name="4 Person" dataDxfId="168">
      <calculatedColumnFormula>ROUNDDOWN((E264/12)*0.3,0)</calculatedColumnFormula>
    </tableColumn>
    <tableColumn id="6" xr3:uid="{10EF672C-E25F-9946-917F-FE243A7256BB}" name="5 Person" dataDxfId="167">
      <calculatedColumnFormula>ROUNDDOWN((F264/12)*0.3,0)</calculatedColumnFormula>
    </tableColumn>
    <tableColumn id="7" xr3:uid="{3CECAFB4-973B-0445-A7D5-CED51C8AAFBB}" name="6 Person" dataDxfId="166">
      <calculatedColumnFormula>ROUNDDOWN((G264/12)*0.3,0)</calculatedColumnFormula>
    </tableColumn>
    <tableColumn id="8" xr3:uid="{78551962-4159-0E40-A3AA-DECB186CFA11}" name="7 Person" dataDxfId="165">
      <calculatedColumnFormula>ROUNDDOWN((H264/12)*0.3,0)</calculatedColumnFormula>
    </tableColumn>
    <tableColumn id="9" xr3:uid="{D9AA9A78-E165-F145-99CF-6EB792C2381E}" name="8 Person" dataDxfId="164">
      <calculatedColumnFormula>ROUNDDOWN((I264/12)*0.3,0)</calculatedColumnFormula>
    </tableColumn>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C80A0483-A94B-564E-ACCF-5E4FCC7FA8E2}" name="Table471325283134" displayName="Table471325283134" ref="A281:G288" totalsRowShown="0" headerRowDxfId="163" dataDxfId="161" headerRowBorderDxfId="162" tableBorderDxfId="160">
  <tableColumns count="7">
    <tableColumn id="1" xr3:uid="{2B3E5F9A-C660-914C-8C9E-D7C0BB6795E4}" name="Percentage" dataDxfId="159"/>
    <tableColumn id="2" xr3:uid="{04EE2D1A-6C28-004D-8914-3ABB120CCD22}" name="0 Bedroom" dataDxfId="158">
      <calculatedColumnFormula>B273</calculatedColumnFormula>
    </tableColumn>
    <tableColumn id="3" xr3:uid="{92E3D2AA-E92D-2C46-8A46-C0FF456ADC6B}" name="1 Bedroom" dataDxfId="157">
      <calculatedColumnFormula>ROUNDDOWN((((B264 + C264)/2)/12)*0.3,0)</calculatedColumnFormula>
    </tableColumn>
    <tableColumn id="4" xr3:uid="{C53D1A26-46ED-354C-92E2-E246398FED97}" name="2 Bedrooms" dataDxfId="156">
      <calculatedColumnFormula>ROUNDDOWN((((D264))/12)*0.3,0)</calculatedColumnFormula>
    </tableColumn>
    <tableColumn id="5" xr3:uid="{97E12608-D7C2-F14B-AC2B-7A1876254043}" name="3 Bedrooms" dataDxfId="155">
      <calculatedColumnFormula>ROUNDDOWN((((E264 +F264)/2)/12)*0.3,0)</calculatedColumnFormula>
    </tableColumn>
    <tableColumn id="6" xr3:uid="{437A7AED-982E-3C4C-85A3-6D7CF2D6BB81}" name="4 Bedrooms" dataDxfId="154">
      <calculatedColumnFormula>ROUNDDOWN((((G264))/12)*0.3,0)</calculatedColumnFormula>
    </tableColumn>
    <tableColumn id="7" xr3:uid="{91B77FCF-116D-A44B-815C-453C2B856DEF}" name="5 Bedrooms" dataDxfId="153">
      <calculatedColumnFormula>ROUNDDOWN((((H264 +I264)/2)/12)*0.3,0)</calculatedColumnFormula>
    </tableColumn>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4B6F4307-3A80-C44C-A266-0433E15D74D1}" name="Table2311232629" displayName="Table2311232629" ref="A325:I332" totalsRowShown="0" headerRowDxfId="152" dataDxfId="150" headerRowBorderDxfId="151" tableBorderDxfId="149">
  <tableColumns count="9">
    <tableColumn id="1" xr3:uid="{61BB29AE-4991-4B4D-98D2-D3FA1D55BBA7}" name="Percentage" dataDxfId="148"/>
    <tableColumn id="2" xr3:uid="{1EA1AF46-148C-BA45-9456-79F80D5C0EA8}" name="1 Person" dataDxfId="147"/>
    <tableColumn id="3" xr3:uid="{1F691DFF-6F62-3644-ADA4-1E74921218B2}" name="2 Person" dataDxfId="146"/>
    <tableColumn id="4" xr3:uid="{764357AA-0E44-D342-9851-A247B53C1C51}" name="3 Person" dataDxfId="145"/>
    <tableColumn id="5" xr3:uid="{CEE89A53-2018-E14C-B213-C392B7E115A7}" name="4 Person" dataDxfId="144"/>
    <tableColumn id="6" xr3:uid="{9DA3F9BB-6524-DA44-9F6E-7E696D8F7213}" name="5 Person" dataDxfId="143"/>
    <tableColumn id="7" xr3:uid="{4BFD9E67-67D4-6544-BE5B-2F701C7F4F97}" name="6 Person" dataDxfId="142"/>
    <tableColumn id="8" xr3:uid="{75F7B99C-BC7D-9848-A0F1-BC3B22778217}" name="7 Person" dataDxfId="141"/>
    <tableColumn id="9" xr3:uid="{EB71785F-241B-B242-A36A-778D809417D5}" name="8 Person" dataDxfId="140"/>
  </tableColumns>
  <tableStyleInfo name="TableStyleLight8"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6E744C1E-3EEC-014D-A16C-E57DE8B75B7A}" name="Table3612242730" displayName="Table3612242730" ref="A334:I341" totalsRowShown="0" headerRowDxfId="139" dataDxfId="137" headerRowBorderDxfId="138" tableBorderDxfId="136">
  <tableColumns count="9">
    <tableColumn id="1" xr3:uid="{A03F194F-D160-B342-B07F-F747B4863B0F}" name="Percentage" dataDxfId="135"/>
    <tableColumn id="2" xr3:uid="{367FC13F-2E05-4943-9297-496CA945A7E9}" name="1 Person" dataDxfId="134">
      <calculatedColumnFormula>ROUNDDOWN((B326/12)*0.3,0)</calculatedColumnFormula>
    </tableColumn>
    <tableColumn id="3" xr3:uid="{8056A0C9-9676-A540-B1B7-F6F7F596F95B}" name="2 Person" dataDxfId="133">
      <calculatedColumnFormula>ROUNDDOWN((C326/12)*0.3,0)</calculatedColumnFormula>
    </tableColumn>
    <tableColumn id="4" xr3:uid="{3D722C23-A297-774D-8DDF-F09509845463}" name="3 Person" dataDxfId="132">
      <calculatedColumnFormula>ROUNDDOWN((D326/12)*0.3,0)</calculatedColumnFormula>
    </tableColumn>
    <tableColumn id="5" xr3:uid="{FBC98EE7-B324-054E-A28D-56E0307DE43F}" name="4 Person" dataDxfId="131">
      <calculatedColumnFormula>ROUNDDOWN((E326/12)*0.3,0)</calculatedColumnFormula>
    </tableColumn>
    <tableColumn id="6" xr3:uid="{662DFE0E-99B6-3741-8688-212ACD29B0C0}" name="5 Person" dataDxfId="130">
      <calculatedColumnFormula>ROUNDDOWN((F326/12)*0.3,0)</calculatedColumnFormula>
    </tableColumn>
    <tableColumn id="7" xr3:uid="{9948DF8C-76F1-9149-AC4E-BEDDF18A6315}" name="6 Person" dataDxfId="129">
      <calculatedColumnFormula>ROUNDDOWN((G326/12)*0.3,0)</calculatedColumnFormula>
    </tableColumn>
    <tableColumn id="8" xr3:uid="{7EE64205-D77A-DA44-AA93-23268BF53137}" name="7 Person" dataDxfId="128">
      <calculatedColumnFormula>ROUNDDOWN((H326/12)*0.3,0)</calculatedColumnFormula>
    </tableColumn>
    <tableColumn id="9" xr3:uid="{B382011A-11C7-ED41-99AF-59BFD340554F}" name="8 Person" dataDxfId="127">
      <calculatedColumnFormula>ROUNDDOWN((I326/12)*0.3,0)</calculatedColumnFormula>
    </tableColumn>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E1D6D72-C460-3146-9FAC-E163595D2E56}" name="Table4713252831" displayName="Table4713252831" ref="A343:G350" totalsRowShown="0" headerRowDxfId="126" dataDxfId="124" headerRowBorderDxfId="125" tableBorderDxfId="123">
  <tableColumns count="7">
    <tableColumn id="1" xr3:uid="{E1291016-185A-064B-B0D3-75C1A28C353C}" name="Percentage" dataDxfId="122"/>
    <tableColumn id="2" xr3:uid="{6961EB8E-C6C9-1540-B909-A0442C545440}" name="0 Bedroom" dataDxfId="121">
      <calculatedColumnFormula>B335</calculatedColumnFormula>
    </tableColumn>
    <tableColumn id="3" xr3:uid="{19F98DBE-0818-2944-AB5F-AB17068415BA}" name="1 Bedroom" dataDxfId="120">
      <calculatedColumnFormula>ROUNDDOWN((((B326 + C326)/2)/12)*0.3,0)</calculatedColumnFormula>
    </tableColumn>
    <tableColumn id="4" xr3:uid="{BD46F2EF-7AB8-A94E-969A-24014ACF43FE}" name="2 Bedrooms" dataDxfId="119">
      <calculatedColumnFormula>ROUNDDOWN((((D326))/12)*0.3,0)</calculatedColumnFormula>
    </tableColumn>
    <tableColumn id="5" xr3:uid="{B2A13033-EE7C-A44C-933F-E6F116754575}" name="3 Bedrooms" dataDxfId="118">
      <calculatedColumnFormula>ROUNDDOWN((((E326 +F326)/2)/12)*0.3,0)</calculatedColumnFormula>
    </tableColumn>
    <tableColumn id="6" xr3:uid="{0B24BD25-1B61-D24F-9843-74188CB811AC}" name="4 Bedrooms" dataDxfId="117">
      <calculatedColumnFormula>ROUNDDOWN((((G326))/12)*0.3,0)</calculatedColumnFormula>
    </tableColumn>
    <tableColumn id="7" xr3:uid="{D1C474AC-DF35-B147-BD6B-4871E5BF1D98}" name="5 Bedrooms" dataDxfId="116">
      <calculatedColumnFormula>ROUNDDOWN((((H326 +I326)/2)/12)*0.3,0)</calculatedColumnFormula>
    </tableColumn>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E9E93C9C-75AF-1247-835E-9FB0539F56FE}" name="Table2320" displayName="Table2320" ref="A387:I394" totalsRowShown="0" headerRowDxfId="115" dataDxfId="113" headerRowBorderDxfId="114" tableBorderDxfId="112">
  <tableColumns count="9">
    <tableColumn id="1" xr3:uid="{A48E7D33-2049-5F42-BD43-DB6918AA4471}" name="Percentage" dataDxfId="111"/>
    <tableColumn id="2" xr3:uid="{BF986733-E4F6-4748-92D1-1EA06A0AB682}" name="1 Person" dataDxfId="110"/>
    <tableColumn id="3" xr3:uid="{153CCB84-427A-3E47-B1EB-EECBFAF815AC}" name="2 Person" dataDxfId="109"/>
    <tableColumn id="4" xr3:uid="{3D338D5D-B8A7-2A4D-840E-8032BCBBB80E}" name="3 Person" dataDxfId="108"/>
    <tableColumn id="5" xr3:uid="{3727000F-E917-A246-92A7-E0AE7331E34E}" name="4 Person" dataDxfId="107"/>
    <tableColumn id="6" xr3:uid="{20EA7C0D-17D3-A54F-A9BB-440B1956F926}" name="5 Person" dataDxfId="106"/>
    <tableColumn id="7" xr3:uid="{49B85349-2A02-4943-982A-FC7D92242C06}" name="6 Person" dataDxfId="105"/>
    <tableColumn id="8" xr3:uid="{DBEB51AA-15EB-E748-AADD-E69FBBAC9988}" name="7 Person" dataDxfId="104"/>
    <tableColumn id="9" xr3:uid="{88072CF0-994F-D242-A0EA-B617A274BA3D}" name="8 Person" dataDxfId="103"/>
  </tableColumns>
  <tableStyleInfo name="TableStyleLight8"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112EEAD7-D182-CB4D-8E54-AD209340466A}" name="Table3621" displayName="Table3621" ref="A396:I403" totalsRowShown="0" headerRowDxfId="102" dataDxfId="100" headerRowBorderDxfId="101" tableBorderDxfId="99">
  <tableColumns count="9">
    <tableColumn id="1" xr3:uid="{9A9C26D2-F49C-904D-984A-2475A40D398F}" name="Percentage" dataDxfId="98"/>
    <tableColumn id="2" xr3:uid="{DC8D070E-2295-3E48-A810-499E6B4A0028}" name="1 Person" dataDxfId="97">
      <calculatedColumnFormula>ROUNDDOWN((B388/12)*0.3,0)</calculatedColumnFormula>
    </tableColumn>
    <tableColumn id="3" xr3:uid="{B3DC4B07-0A49-AD42-8199-9A1F17178476}" name="2 Person" dataDxfId="96">
      <calculatedColumnFormula>ROUNDDOWN((C388/12)*0.3,0)</calculatedColumnFormula>
    </tableColumn>
    <tableColumn id="4" xr3:uid="{31434D1F-8792-9443-B981-28F4C59B7163}" name="3 Person" dataDxfId="95">
      <calculatedColumnFormula>ROUNDDOWN((D388/12)*0.3,0)</calculatedColumnFormula>
    </tableColumn>
    <tableColumn id="5" xr3:uid="{E1A5F8D4-F453-FF41-B589-78F471C15D2A}" name="4 Person" dataDxfId="94">
      <calculatedColumnFormula>ROUNDDOWN((E388/12)*0.3,0)</calculatedColumnFormula>
    </tableColumn>
    <tableColumn id="6" xr3:uid="{FFCD8DC6-4511-5148-8445-E0E4894155C7}" name="5 Person" dataDxfId="93">
      <calculatedColumnFormula>ROUNDDOWN((F388/12)*0.3,0)</calculatedColumnFormula>
    </tableColumn>
    <tableColumn id="7" xr3:uid="{4893A28A-6AFB-E84A-BB23-5754D5E76043}" name="6 Person" dataDxfId="92">
      <calculatedColumnFormula>ROUNDDOWN((G388/12)*0.3,0)</calculatedColumnFormula>
    </tableColumn>
    <tableColumn id="8" xr3:uid="{C8CC8411-0169-BE4E-8C5E-46D9E2B0D9C5}" name="7 Person" dataDxfId="91">
      <calculatedColumnFormula>ROUNDDOWN((H388/12)*0.3,0)</calculatedColumnFormula>
    </tableColumn>
    <tableColumn id="9" xr3:uid="{D6F60388-FB09-5142-9930-19BEBF5FB56E}" name="8 Person" dataDxfId="90">
      <calculatedColumnFormula>ROUNDDOWN((I388/12)*0.3,0)</calculatedColumnFormula>
    </tableColumn>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207AA350-3B8F-F04E-9B78-BFB0269DB9C3}" name="Table4722" displayName="Table4722" ref="A405:G412" totalsRowShown="0" headerRowDxfId="89" dataDxfId="87" headerRowBorderDxfId="88" tableBorderDxfId="86">
  <tableColumns count="7">
    <tableColumn id="1" xr3:uid="{73595791-F8DE-264A-8AAC-074E71D0000E}" name="Percentage" dataDxfId="85"/>
    <tableColumn id="2" xr3:uid="{876D9EAD-0E1A-8847-80C0-962823F21922}" name="0 Bedroom" dataDxfId="84">
      <calculatedColumnFormula>B397</calculatedColumnFormula>
    </tableColumn>
    <tableColumn id="3" xr3:uid="{F6148E2F-BC94-674F-9113-C9E8383657E4}" name="1 Bedroom" dataDxfId="83">
      <calculatedColumnFormula>ROUNDDOWN((((B388 + C388)/2)/12)*0.3,0)</calculatedColumnFormula>
    </tableColumn>
    <tableColumn id="4" xr3:uid="{BB7D3A87-D2E2-3D48-9711-8D93F49AD24F}" name="2 Bedrooms" dataDxfId="82">
      <calculatedColumnFormula>ROUNDDOWN((((D388))/12)*0.3,0)</calculatedColumnFormula>
    </tableColumn>
    <tableColumn id="5" xr3:uid="{C22E6C78-6FE8-AA4C-850A-A92E9549EDD4}" name="3 Bedrooms" dataDxfId="81">
      <calculatedColumnFormula>ROUNDDOWN((((E388 +F388)/2)/12)*0.3,0)</calculatedColumnFormula>
    </tableColumn>
    <tableColumn id="6" xr3:uid="{43F1639A-C796-D640-A6EC-344E9DD7FF46}" name="4 Bedrooms" dataDxfId="80">
      <calculatedColumnFormula>ROUNDDOWN((((G388))/12)*0.3,0)</calculatedColumnFormula>
    </tableColumn>
    <tableColumn id="7" xr3:uid="{78BBE0EB-FC0D-024F-AF3C-AE77E852FC75}" name="5 Bedrooms" dataDxfId="79">
      <calculatedColumnFormula>ROUNDDOWN((((H388 +I388)/2)/12)*0.3,0)</calculatedColumnFormula>
    </tableColumn>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42415255-296D-5446-95EE-ECC92A05D11C}" name="Table2311" displayName="Table2311" ref="A418:I425" totalsRowShown="0" headerRowDxfId="78" dataDxfId="76" headerRowBorderDxfId="77" tableBorderDxfId="75">
  <tableColumns count="9">
    <tableColumn id="1" xr3:uid="{4B1043FF-FAC6-E64E-BD59-6FC8D72D9535}" name="Percentage" dataDxfId="74"/>
    <tableColumn id="2" xr3:uid="{58A1A1B7-02E7-9549-AC27-830874CB2ED8}" name="1 Person" dataDxfId="73"/>
    <tableColumn id="3" xr3:uid="{0A1C064F-1388-8048-8415-D7CCB9451600}" name="2 Person" dataDxfId="72"/>
    <tableColumn id="4" xr3:uid="{85C03BF2-B3CC-1949-BA38-A4505FC4ADBE}" name="3 Person" dataDxfId="71"/>
    <tableColumn id="5" xr3:uid="{5D66AC8A-2DEF-7C4D-9BE6-A8A9A0142117}" name="4 Person" dataDxfId="70"/>
    <tableColumn id="6" xr3:uid="{FB883E43-7771-5A4C-A6A5-1C6B89A449A4}" name="5 Person" dataDxfId="69"/>
    <tableColumn id="7" xr3:uid="{0F79432F-3260-C44B-B8A9-962FA050C6CA}" name="6 Person" dataDxfId="68"/>
    <tableColumn id="8" xr3:uid="{0BC03586-56B3-F140-9AB5-055E9AE27143}" name="7 Person" dataDxfId="67"/>
    <tableColumn id="9" xr3:uid="{A0D2E9C3-4F57-5C43-86B1-A52F554D4F78}" name="8 Person" dataDxfId="66"/>
  </tableColumns>
  <tableStyleInfo name="TableStyleLight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65C57173-4650-484F-896D-C03B86290610}" name="Table3612" displayName="Table3612" ref="A427:I434" totalsRowShown="0" headerRowDxfId="65" dataDxfId="63" headerRowBorderDxfId="64" tableBorderDxfId="62">
  <tableColumns count="9">
    <tableColumn id="1" xr3:uid="{DBC5890E-4E17-734E-823B-E04CFBF557E5}" name="Percentage" dataDxfId="61"/>
    <tableColumn id="2" xr3:uid="{C755DC04-E8AC-9248-99F0-D1739F52D1AA}" name="1 Person" dataDxfId="60">
      <calculatedColumnFormula>ROUNDDOWN((B419/12)*0.3,0)</calculatedColumnFormula>
    </tableColumn>
    <tableColumn id="3" xr3:uid="{2EFE28FA-D6A3-0340-B369-46BC0C381D1A}" name="2 Person" dataDxfId="59">
      <calculatedColumnFormula>ROUNDDOWN((C419/12)*0.3,0)</calculatedColumnFormula>
    </tableColumn>
    <tableColumn id="4" xr3:uid="{8BE4FB71-E5CD-5949-9D84-FF8D02611F0D}" name="3 Person" dataDxfId="58">
      <calculatedColumnFormula>ROUNDDOWN((D419/12)*0.3,0)</calculatedColumnFormula>
    </tableColumn>
    <tableColumn id="5" xr3:uid="{8E1A2F1A-90A6-7843-815C-14C897DC7F5D}" name="4 Person" dataDxfId="57">
      <calculatedColumnFormula>ROUNDDOWN((E419/12)*0.3,0)</calculatedColumnFormula>
    </tableColumn>
    <tableColumn id="6" xr3:uid="{7666DD52-CE10-9741-9057-74AD466D028E}" name="5 Person" dataDxfId="56">
      <calculatedColumnFormula>ROUNDDOWN((F419/12)*0.3,0)</calculatedColumnFormula>
    </tableColumn>
    <tableColumn id="7" xr3:uid="{B4A6385A-245E-5641-9562-5ECB8537EAAE}" name="6 Person" dataDxfId="55">
      <calculatedColumnFormula>ROUNDDOWN((G419/12)*0.3,0)</calculatedColumnFormula>
    </tableColumn>
    <tableColumn id="8" xr3:uid="{F569AFCD-1A18-9F43-B7EA-11264C2BD37C}" name="7 Person" dataDxfId="54">
      <calculatedColumnFormula>ROUNDDOWN((H419/12)*0.3,0)</calculatedColumnFormula>
    </tableColumn>
    <tableColumn id="9" xr3:uid="{0EE7C828-9417-BA48-A03A-D4316218CAD9}" name="8 Person" dataDxfId="53">
      <calculatedColumnFormula>ROUNDDOWN((I419/12)*0.3,0)</calculatedColumnFormula>
    </tableColumn>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11B697CB-74A1-D344-9807-91518F6DA0F4}" name="Table4713" displayName="Table4713" ref="A436:G443" totalsRowShown="0" headerRowDxfId="52" dataDxfId="50" headerRowBorderDxfId="51" tableBorderDxfId="49">
  <tableColumns count="7">
    <tableColumn id="1" xr3:uid="{80C2C588-87A0-F842-863F-7274EF01C25E}" name="Percentage" dataDxfId="48"/>
    <tableColumn id="2" xr3:uid="{ADFE667D-0737-1248-8261-536A8691E53B}" name="0 Bedroom" dataDxfId="47">
      <calculatedColumnFormula>B428</calculatedColumnFormula>
    </tableColumn>
    <tableColumn id="3" xr3:uid="{FC06803A-5179-4E4E-B5F7-E947451D3516}" name="1 Bedroom" dataDxfId="46">
      <calculatedColumnFormula>ROUNDDOWN((((B419 + C419)/2)/12)*0.3,0)</calculatedColumnFormula>
    </tableColumn>
    <tableColumn id="4" xr3:uid="{A0EE0B12-6F7B-AB45-9E9D-528E0089DF40}" name="2 Bedrooms" dataDxfId="45">
      <calculatedColumnFormula>ROUNDDOWN((((D419))/12)*0.3,0)</calculatedColumnFormula>
    </tableColumn>
    <tableColumn id="5" xr3:uid="{A9B19352-0CE1-9443-A772-03C213EC52FB}" name="3 Bedrooms" dataDxfId="44">
      <calculatedColumnFormula>ROUNDDOWN((((E419 +F419)/2)/12)*0.3,0)</calculatedColumnFormula>
    </tableColumn>
    <tableColumn id="6" xr3:uid="{198D4546-F631-CC47-A665-48DCF325DDC9}" name="4 Bedrooms" dataDxfId="43">
      <calculatedColumnFormula>ROUNDDOWN((((G419))/12)*0.3,0)</calculatedColumnFormula>
    </tableColumn>
    <tableColumn id="7" xr3:uid="{35605AFA-E493-9048-A0AA-92C8603A2BA3}" name="5 Bedrooms" dataDxfId="42">
      <calculatedColumnFormula>ROUNDDOWN((((H419 +I419)/2)/12)*0.3,0)</calculatedColumnFormula>
    </tableColumn>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26D3453-22E4-F74D-A47A-B4C11FA1AFFA}" name="Table231123262932353841" displayName="Table231123262932353841" ref="A449:I456" totalsRowShown="0" headerRowDxfId="41" dataDxfId="39" headerRowBorderDxfId="40" tableBorderDxfId="38">
  <tableColumns count="9">
    <tableColumn id="1" xr3:uid="{1F7ECE63-946E-A946-A6C9-2BDD3731E237}" name="Percentage" dataDxfId="37"/>
    <tableColumn id="2" xr3:uid="{8D221837-9AF4-C840-B3A4-956D73418D5E}" name="1 Person" dataDxfId="36"/>
    <tableColumn id="3" xr3:uid="{9E9263D4-2127-5148-B1A7-8AA0177F79C8}" name="2 Person" dataDxfId="35"/>
    <tableColumn id="4" xr3:uid="{3E66167C-446E-994E-A649-D9AF9489950B}" name="3 Person" dataDxfId="34"/>
    <tableColumn id="5" xr3:uid="{D133769C-3154-364D-B5D3-1AF70A340381}" name="4 Person" dataDxfId="33"/>
    <tableColumn id="6" xr3:uid="{113F36DA-6F0A-B541-882F-DC9ACD77C3AB}" name="5 Person" dataDxfId="32"/>
    <tableColumn id="7" xr3:uid="{75FB54BD-237C-8346-8403-FB25C8398B08}" name="6 Person" dataDxfId="31"/>
    <tableColumn id="8" xr3:uid="{A8D0F669-4AA0-B24B-850F-B1FE1C193BF8}" name="7 Person" dataDxfId="30"/>
    <tableColumn id="9" xr3:uid="{8465EB94-B0AA-CE4A-A39F-5F27199185AC}" name="8 Person" dataDxfId="29"/>
  </tableColumns>
  <tableStyleInfo name="TableStyleLight8"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F77FECE-4A20-8741-94A8-DAB0F30C32D7}" name="Table361224273033363942" displayName="Table361224273033363942" ref="A458:I465" totalsRowShown="0" headerRowDxfId="28" dataDxfId="26" headerRowBorderDxfId="27" tableBorderDxfId="25">
  <tableColumns count="9">
    <tableColumn id="1" xr3:uid="{6E9C2D32-4654-9942-8376-4966216CD0FE}" name="Percentage" dataDxfId="24"/>
    <tableColumn id="2" xr3:uid="{E73C2AF4-823D-284D-8899-A9199778F136}" name="1 Person" dataDxfId="23">
      <calculatedColumnFormula>ROUNDDOWN((B450/12)*0.3,0)</calculatedColumnFormula>
    </tableColumn>
    <tableColumn id="3" xr3:uid="{8DAF68ED-8FF8-AA44-8BAC-39642E8FEFC0}" name="2 Person" dataDxfId="22">
      <calculatedColumnFormula>ROUNDDOWN((C450/12)*0.3,0)</calculatedColumnFormula>
    </tableColumn>
    <tableColumn id="4" xr3:uid="{7E9D85ED-B9F3-A549-86E4-EE2000FA21AD}" name="3 Person" dataDxfId="21">
      <calculatedColumnFormula>ROUNDDOWN((D450/12)*0.3,0)</calculatedColumnFormula>
    </tableColumn>
    <tableColumn id="5" xr3:uid="{5BB92D2F-9764-EB49-90FA-8D33BB72D3A8}" name="4 Person" dataDxfId="20">
      <calculatedColumnFormula>ROUNDDOWN((E450/12)*0.3,0)</calculatedColumnFormula>
    </tableColumn>
    <tableColumn id="6" xr3:uid="{5DBF7CA1-19EA-5C47-987C-92501E88C98D}" name="5 Person" dataDxfId="19">
      <calculatedColumnFormula>ROUNDDOWN((F450/12)*0.3,0)</calculatedColumnFormula>
    </tableColumn>
    <tableColumn id="7" xr3:uid="{40C5D46F-A249-5B4E-B28A-18C2D136C055}" name="6 Person" dataDxfId="18">
      <calculatedColumnFormula>ROUNDDOWN((G450/12)*0.3,0)</calculatedColumnFormula>
    </tableColumn>
    <tableColumn id="8" xr3:uid="{9BDB0D97-8ED5-9545-9A63-165108516E8D}" name="7 Person" dataDxfId="17">
      <calculatedColumnFormula>ROUNDDOWN((H450/12)*0.3,0)</calculatedColumnFormula>
    </tableColumn>
    <tableColumn id="9" xr3:uid="{D515A6AB-743A-4F42-AE34-3C364BECBBCC}" name="8 Person" dataDxfId="16">
      <calculatedColumnFormula>ROUNDDOWN((I450/12)*0.3,0)</calculatedColumnFormula>
    </tableColumn>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7EB82D6F-7CFE-044E-9EEC-B1D36ECD5353}" name="Table471325283134374043" displayName="Table471325283134374043" ref="A467:G474" totalsRowShown="0" headerRowDxfId="15" dataDxfId="13" headerRowBorderDxfId="14" tableBorderDxfId="12">
  <tableColumns count="7">
    <tableColumn id="1" xr3:uid="{683570EE-93E4-E04E-B8FE-2C3A0F588C3F}" name="Percentage" dataDxfId="11"/>
    <tableColumn id="2" xr3:uid="{55675AF5-CBB3-6540-BEF2-91E1457CBD7F}" name="0 Bedroom" dataDxfId="10">
      <calculatedColumnFormula>B459</calculatedColumnFormula>
    </tableColumn>
    <tableColumn id="3" xr3:uid="{C6B72AC0-8582-4241-A2C4-663C19DFBB78}" name="1 Bedroom" dataDxfId="9">
      <calculatedColumnFormula>ROUNDDOWN((((B450 + C450)/2)/12)*0.3,0)</calculatedColumnFormula>
    </tableColumn>
    <tableColumn id="4" xr3:uid="{6A41EA1C-DAC4-C649-8DA1-8CB7D16C1F51}" name="2 Bedrooms" dataDxfId="8">
      <calculatedColumnFormula>ROUNDDOWN((((D450))/12)*0.3,0)</calculatedColumnFormula>
    </tableColumn>
    <tableColumn id="5" xr3:uid="{A58597A0-CF2F-8143-A3AC-3FC135FFD30C}" name="3 Bedrooms" dataDxfId="7">
      <calculatedColumnFormula>ROUNDDOWN((((E450 +F450)/2)/12)*0.3,0)</calculatedColumnFormula>
    </tableColumn>
    <tableColumn id="6" xr3:uid="{3A4F9823-36A6-254F-B4B2-FBC2AA8D3CE1}" name="4 Bedrooms" dataDxfId="6">
      <calculatedColumnFormula>ROUNDDOWN((((G450))/12)*0.3,0)</calculatedColumnFormula>
    </tableColumn>
    <tableColumn id="7" xr3:uid="{B9825A26-0A61-9941-93C2-86DDFA89F77F}" name="5 Bedrooms" dataDxfId="5">
      <calculatedColumnFormula>ROUNDDOWN((((H450 +I450)/2)/12)*0.3,0)</calculatedColumnFormula>
    </tableColumn>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C4018E63-9297-414C-A62F-3B8C42F9185B}" name="table20" displayName="table20" ref="A481:B488" totalsRowShown="0" headerRowBorderDxfId="3" tableBorderDxfId="4" totalsRowBorderDxfId="2">
  <autoFilter ref="A481:B488" xr:uid="{C4018E63-9297-414C-A62F-3B8C42F9185B}"/>
  <tableColumns count="2">
    <tableColumn id="1" xr3:uid="{6AEC3E53-729E-48EE-B725-AA51A20D08D7}" name="Income Limits" dataDxfId="1"/>
    <tableColumn id="2" xr3:uid="{C2C838BC-76E2-44A7-B620-81490E129268}" name="Based on 50%"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 Type="http://schemas.openxmlformats.org/officeDocument/2006/relationships/table" Target="../tables/table2.xml"/><Relationship Id="rId21" Type="http://schemas.openxmlformats.org/officeDocument/2006/relationships/table" Target="../tables/table20.xml"/><Relationship Id="rId34" Type="http://schemas.openxmlformats.org/officeDocument/2006/relationships/table" Target="../tables/table33.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 Id="rId35" Type="http://schemas.openxmlformats.org/officeDocument/2006/relationships/table" Target="../tables/table34.xml"/><Relationship Id="rId8"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27C72-1AA0-4D5F-BC32-ECB3F5423587}">
  <dimension ref="A1:L492"/>
  <sheetViews>
    <sheetView tabSelected="1" zoomScaleNormal="100" workbookViewId="0">
      <selection activeCell="N208" sqref="N208"/>
    </sheetView>
  </sheetViews>
  <sheetFormatPr defaultColWidth="8.85546875" defaultRowHeight="15" x14ac:dyDescent="0.25"/>
  <cols>
    <col min="1" max="1" width="10.28515625" customWidth="1"/>
    <col min="2" max="2" width="15.85546875" customWidth="1"/>
    <col min="3" max="3" width="15.5703125" customWidth="1"/>
    <col min="4" max="9" width="14.85546875" customWidth="1"/>
    <col min="10" max="10" width="10.7109375" customWidth="1"/>
  </cols>
  <sheetData>
    <row r="1" spans="1:10" ht="28.5" customHeight="1" x14ac:dyDescent="0.35">
      <c r="A1" s="106" t="s">
        <v>0</v>
      </c>
      <c r="B1" s="106"/>
      <c r="C1" s="106"/>
      <c r="D1" s="106"/>
      <c r="E1" s="106"/>
      <c r="F1" s="106"/>
      <c r="G1" s="106"/>
      <c r="H1" s="106"/>
      <c r="I1" s="106"/>
      <c r="J1" s="1"/>
    </row>
    <row r="2" spans="1:10" ht="46.5" customHeight="1" thickBot="1" x14ac:dyDescent="0.3">
      <c r="A2" s="107" t="s">
        <v>1</v>
      </c>
      <c r="B2" s="107"/>
      <c r="C2" s="107"/>
      <c r="D2" s="107"/>
      <c r="E2" s="107"/>
      <c r="F2" s="107"/>
      <c r="G2" s="107"/>
      <c r="H2" s="107"/>
      <c r="I2" s="107"/>
      <c r="J2" s="2"/>
    </row>
    <row r="3" spans="1:10" ht="75" customHeight="1" thickBot="1" x14ac:dyDescent="0.3">
      <c r="A3" s="108" t="s">
        <v>2</v>
      </c>
      <c r="B3" s="109"/>
      <c r="C3" s="109"/>
      <c r="D3" s="109"/>
      <c r="E3" s="109"/>
      <c r="F3" s="109"/>
      <c r="G3" s="109"/>
      <c r="H3" s="109"/>
      <c r="I3" s="110"/>
      <c r="J3" s="3"/>
    </row>
    <row r="4" spans="1:10" ht="29.25" customHeight="1" x14ac:dyDescent="0.25">
      <c r="A4" s="123" t="s">
        <v>26</v>
      </c>
      <c r="B4" s="123"/>
      <c r="C4" s="123" t="s">
        <v>34</v>
      </c>
      <c r="D4" s="123"/>
      <c r="E4" s="123" t="s">
        <v>40</v>
      </c>
      <c r="F4" s="123"/>
      <c r="G4" s="123" t="s">
        <v>46</v>
      </c>
      <c r="H4" s="123"/>
      <c r="J4" s="3"/>
    </row>
    <row r="5" spans="1:10" x14ac:dyDescent="0.25">
      <c r="A5" s="122" t="s">
        <v>29</v>
      </c>
      <c r="B5" s="122"/>
      <c r="C5" s="122" t="s">
        <v>35</v>
      </c>
      <c r="D5" s="122"/>
      <c r="E5" s="122" t="s">
        <v>41</v>
      </c>
      <c r="F5" s="122"/>
      <c r="G5" s="122" t="s">
        <v>47</v>
      </c>
      <c r="H5" s="122"/>
      <c r="J5" s="3"/>
    </row>
    <row r="6" spans="1:10" x14ac:dyDescent="0.25">
      <c r="A6" s="122" t="s">
        <v>30</v>
      </c>
      <c r="B6" s="122"/>
      <c r="C6" s="122" t="s">
        <v>36</v>
      </c>
      <c r="D6" s="122"/>
      <c r="E6" s="122" t="s">
        <v>42</v>
      </c>
      <c r="F6" s="122"/>
      <c r="G6" s="122" t="s">
        <v>48</v>
      </c>
      <c r="H6" s="122"/>
      <c r="J6" s="3"/>
    </row>
    <row r="7" spans="1:10" x14ac:dyDescent="0.25">
      <c r="A7" s="122" t="s">
        <v>31</v>
      </c>
      <c r="B7" s="122"/>
      <c r="C7" s="122" t="s">
        <v>37</v>
      </c>
      <c r="D7" s="122"/>
      <c r="E7" s="122" t="s">
        <v>43</v>
      </c>
      <c r="F7" s="122"/>
      <c r="G7" s="122" t="s">
        <v>49</v>
      </c>
      <c r="H7" s="122"/>
      <c r="J7" s="3"/>
    </row>
    <row r="8" spans="1:10" x14ac:dyDescent="0.25">
      <c r="A8" s="122" t="s">
        <v>32</v>
      </c>
      <c r="B8" s="122"/>
      <c r="C8" s="122" t="s">
        <v>38</v>
      </c>
      <c r="D8" s="122"/>
      <c r="E8" s="122" t="s">
        <v>44</v>
      </c>
      <c r="F8" s="122"/>
      <c r="G8" s="122" t="s">
        <v>50</v>
      </c>
      <c r="H8" s="122"/>
      <c r="J8" s="3"/>
    </row>
    <row r="9" spans="1:10" x14ac:dyDescent="0.25">
      <c r="A9" s="122" t="s">
        <v>33</v>
      </c>
      <c r="B9" s="122"/>
      <c r="C9" s="122" t="s">
        <v>39</v>
      </c>
      <c r="D9" s="122"/>
      <c r="E9" s="122" t="s">
        <v>45</v>
      </c>
      <c r="F9" s="122"/>
      <c r="G9" s="122" t="s">
        <v>51</v>
      </c>
      <c r="H9" s="122"/>
      <c r="J9" s="3"/>
    </row>
    <row r="10" spans="1:10" ht="33" customHeight="1" x14ac:dyDescent="0.3">
      <c r="A10" s="32" t="s">
        <v>26</v>
      </c>
      <c r="B10" s="37"/>
      <c r="C10" s="37"/>
      <c r="D10" s="37"/>
      <c r="E10" s="37"/>
      <c r="F10" s="37"/>
      <c r="G10" s="37"/>
      <c r="H10" s="37"/>
      <c r="I10" s="37"/>
    </row>
    <row r="11" spans="1:10" ht="15.75" x14ac:dyDescent="0.25">
      <c r="A11" s="103" t="s">
        <v>27</v>
      </c>
      <c r="B11" s="104"/>
      <c r="C11" s="105"/>
      <c r="D11" s="4" t="s">
        <v>28</v>
      </c>
      <c r="G11" s="33"/>
    </row>
    <row r="12" spans="1:10" ht="15.75" x14ac:dyDescent="0.25">
      <c r="A12" s="98" t="s">
        <v>5</v>
      </c>
      <c r="B12" s="99"/>
      <c r="C12" s="100"/>
      <c r="D12" s="5">
        <v>77500</v>
      </c>
      <c r="G12" s="34"/>
    </row>
    <row r="13" spans="1:10" ht="15.75" x14ac:dyDescent="0.25">
      <c r="A13" s="98" t="s">
        <v>6</v>
      </c>
      <c r="B13" s="99"/>
      <c r="C13" s="100"/>
      <c r="D13" s="6">
        <f>E19</f>
        <v>46400</v>
      </c>
      <c r="G13" s="35"/>
    </row>
    <row r="14" spans="1:10" s="7" customFormat="1" ht="27.95" customHeight="1" x14ac:dyDescent="0.25">
      <c r="A14" s="36" t="s">
        <v>7</v>
      </c>
    </row>
    <row r="15" spans="1:10" s="11" customFormat="1" ht="15.75" thickBot="1" x14ac:dyDescent="0.3">
      <c r="A15" s="8" t="s">
        <v>8</v>
      </c>
      <c r="B15" s="9" t="s">
        <v>9</v>
      </c>
      <c r="C15" s="9" t="s">
        <v>10</v>
      </c>
      <c r="D15" s="9" t="s">
        <v>11</v>
      </c>
      <c r="E15" s="9" t="s">
        <v>12</v>
      </c>
      <c r="F15" s="9" t="s">
        <v>13</v>
      </c>
      <c r="G15" s="9" t="s">
        <v>14</v>
      </c>
      <c r="H15" s="9" t="s">
        <v>15</v>
      </c>
      <c r="I15" s="10" t="s">
        <v>16</v>
      </c>
    </row>
    <row r="16" spans="1:10" s="11" customFormat="1" x14ac:dyDescent="0.25">
      <c r="A16" s="12">
        <v>0.2</v>
      </c>
      <c r="B16" s="13">
        <f>B19*0.4</f>
        <v>12980</v>
      </c>
      <c r="C16" s="14">
        <f t="shared" ref="C16:I16" si="0">C19*0.4</f>
        <v>14840</v>
      </c>
      <c r="D16" s="14">
        <f t="shared" si="0"/>
        <v>16700</v>
      </c>
      <c r="E16" s="14">
        <f t="shared" si="0"/>
        <v>18560</v>
      </c>
      <c r="F16" s="14">
        <f t="shared" si="0"/>
        <v>20040</v>
      </c>
      <c r="G16" s="14">
        <f t="shared" si="0"/>
        <v>21540</v>
      </c>
      <c r="H16" s="14">
        <f t="shared" si="0"/>
        <v>23020</v>
      </c>
      <c r="I16" s="15">
        <f t="shared" si="0"/>
        <v>24500</v>
      </c>
    </row>
    <row r="17" spans="1:9" s="11" customFormat="1" x14ac:dyDescent="0.25">
      <c r="A17" s="16">
        <v>0.3</v>
      </c>
      <c r="B17" s="17">
        <f>B19*0.6</f>
        <v>19470</v>
      </c>
      <c r="C17" s="18">
        <f t="shared" ref="C17:I17" si="1">C19*0.6</f>
        <v>22260</v>
      </c>
      <c r="D17" s="18">
        <f t="shared" si="1"/>
        <v>25050</v>
      </c>
      <c r="E17" s="18">
        <f t="shared" si="1"/>
        <v>27840</v>
      </c>
      <c r="F17" s="18">
        <f t="shared" si="1"/>
        <v>30060</v>
      </c>
      <c r="G17" s="18">
        <f t="shared" si="1"/>
        <v>32310</v>
      </c>
      <c r="H17" s="18">
        <f t="shared" si="1"/>
        <v>34530</v>
      </c>
      <c r="I17" s="19">
        <f t="shared" si="1"/>
        <v>36750</v>
      </c>
    </row>
    <row r="18" spans="1:9" s="11" customFormat="1" x14ac:dyDescent="0.25">
      <c r="A18" s="16">
        <v>0.4</v>
      </c>
      <c r="B18" s="17">
        <f t="shared" ref="B18:I18" si="2">B19*0.8</f>
        <v>25960</v>
      </c>
      <c r="C18" s="18">
        <f t="shared" si="2"/>
        <v>29680</v>
      </c>
      <c r="D18" s="18">
        <f t="shared" si="2"/>
        <v>33400</v>
      </c>
      <c r="E18" s="18">
        <f t="shared" si="2"/>
        <v>37120</v>
      </c>
      <c r="F18" s="18">
        <f t="shared" si="2"/>
        <v>40080</v>
      </c>
      <c r="G18" s="18">
        <f t="shared" si="2"/>
        <v>43080</v>
      </c>
      <c r="H18" s="18">
        <f t="shared" si="2"/>
        <v>46040</v>
      </c>
      <c r="I18" s="19">
        <f t="shared" si="2"/>
        <v>49000</v>
      </c>
    </row>
    <row r="19" spans="1:9" s="11" customFormat="1" x14ac:dyDescent="0.25">
      <c r="A19" s="12">
        <v>0.5</v>
      </c>
      <c r="B19" s="14">
        <v>32450</v>
      </c>
      <c r="C19" s="14">
        <v>37100</v>
      </c>
      <c r="D19" s="14">
        <v>41750</v>
      </c>
      <c r="E19" s="14">
        <v>46400</v>
      </c>
      <c r="F19" s="14">
        <v>50100</v>
      </c>
      <c r="G19" s="14">
        <v>53850</v>
      </c>
      <c r="H19" s="14">
        <v>57550</v>
      </c>
      <c r="I19" s="15">
        <v>61250</v>
      </c>
    </row>
    <row r="20" spans="1:9" s="11" customFormat="1" x14ac:dyDescent="0.25">
      <c r="A20" s="16">
        <v>0.6</v>
      </c>
      <c r="B20" s="17">
        <f t="shared" ref="B20:I20" si="3">B19*1.2</f>
        <v>38940</v>
      </c>
      <c r="C20" s="18">
        <f t="shared" si="3"/>
        <v>44520</v>
      </c>
      <c r="D20" s="18">
        <f t="shared" si="3"/>
        <v>50100</v>
      </c>
      <c r="E20" s="18">
        <f t="shared" si="3"/>
        <v>55680</v>
      </c>
      <c r="F20" s="18">
        <f t="shared" si="3"/>
        <v>60120</v>
      </c>
      <c r="G20" s="18">
        <f t="shared" si="3"/>
        <v>64620</v>
      </c>
      <c r="H20" s="18">
        <f t="shared" si="3"/>
        <v>69060</v>
      </c>
      <c r="I20" s="19">
        <f t="shared" si="3"/>
        <v>73500</v>
      </c>
    </row>
    <row r="21" spans="1:9" s="11" customFormat="1" x14ac:dyDescent="0.25">
      <c r="A21" s="16">
        <v>0.7</v>
      </c>
      <c r="B21" s="17">
        <f>B19*1.4</f>
        <v>45430</v>
      </c>
      <c r="C21" s="18">
        <f t="shared" ref="C21:I21" si="4">C19*1.4</f>
        <v>51940</v>
      </c>
      <c r="D21" s="18">
        <f t="shared" si="4"/>
        <v>58449.999999999993</v>
      </c>
      <c r="E21" s="18">
        <f t="shared" si="4"/>
        <v>64959.999999999993</v>
      </c>
      <c r="F21" s="18">
        <f t="shared" si="4"/>
        <v>70140</v>
      </c>
      <c r="G21" s="18">
        <f t="shared" si="4"/>
        <v>75390</v>
      </c>
      <c r="H21" s="18">
        <f t="shared" si="4"/>
        <v>80570</v>
      </c>
      <c r="I21" s="19">
        <f t="shared" si="4"/>
        <v>85750</v>
      </c>
    </row>
    <row r="22" spans="1:9" s="11" customFormat="1" x14ac:dyDescent="0.25">
      <c r="A22" s="20">
        <v>0.8</v>
      </c>
      <c r="B22" s="21">
        <f>B19*1.6</f>
        <v>51920</v>
      </c>
      <c r="C22" s="22">
        <f t="shared" ref="C22:I22" si="5">C19*1.6</f>
        <v>59360</v>
      </c>
      <c r="D22" s="22">
        <f t="shared" si="5"/>
        <v>66800</v>
      </c>
      <c r="E22" s="22">
        <f t="shared" si="5"/>
        <v>74240</v>
      </c>
      <c r="F22" s="22">
        <f t="shared" si="5"/>
        <v>80160</v>
      </c>
      <c r="G22" s="22">
        <f t="shared" si="5"/>
        <v>86160</v>
      </c>
      <c r="H22" s="22">
        <f t="shared" si="5"/>
        <v>92080</v>
      </c>
      <c r="I22" s="23">
        <f t="shared" si="5"/>
        <v>98000</v>
      </c>
    </row>
    <row r="23" spans="1:9" s="24" customFormat="1" ht="27.95" customHeight="1" thickBot="1" x14ac:dyDescent="0.3">
      <c r="A23" s="36" t="s">
        <v>17</v>
      </c>
    </row>
    <row r="24" spans="1:9" ht="15.75" thickBot="1" x14ac:dyDescent="0.3">
      <c r="A24" s="25" t="s">
        <v>8</v>
      </c>
      <c r="B24" s="26" t="s">
        <v>9</v>
      </c>
      <c r="C24" s="26" t="s">
        <v>10</v>
      </c>
      <c r="D24" s="26" t="s">
        <v>11</v>
      </c>
      <c r="E24" s="26" t="s">
        <v>12</v>
      </c>
      <c r="F24" s="26" t="s">
        <v>13</v>
      </c>
      <c r="G24" s="26" t="s">
        <v>14</v>
      </c>
      <c r="H24" s="26" t="s">
        <v>15</v>
      </c>
      <c r="I24" s="27" t="s">
        <v>16</v>
      </c>
    </row>
    <row r="25" spans="1:9" x14ac:dyDescent="0.25">
      <c r="A25" s="12">
        <v>0.2</v>
      </c>
      <c r="B25" s="14">
        <f t="shared" ref="B25:I31" si="6">ROUNDDOWN((B16/12)*0.3,0)</f>
        <v>324</v>
      </c>
      <c r="C25" s="14">
        <f t="shared" si="6"/>
        <v>371</v>
      </c>
      <c r="D25" s="14">
        <f t="shared" si="6"/>
        <v>417</v>
      </c>
      <c r="E25" s="14">
        <f t="shared" si="6"/>
        <v>464</v>
      </c>
      <c r="F25" s="14">
        <f t="shared" si="6"/>
        <v>501</v>
      </c>
      <c r="G25" s="14">
        <f t="shared" si="6"/>
        <v>538</v>
      </c>
      <c r="H25" s="14">
        <f t="shared" si="6"/>
        <v>575</v>
      </c>
      <c r="I25" s="15">
        <f t="shared" si="6"/>
        <v>612</v>
      </c>
    </row>
    <row r="26" spans="1:9" x14ac:dyDescent="0.25">
      <c r="A26" s="16">
        <v>0.3</v>
      </c>
      <c r="B26" s="18">
        <f t="shared" si="6"/>
        <v>486</v>
      </c>
      <c r="C26" s="18">
        <f t="shared" si="6"/>
        <v>556</v>
      </c>
      <c r="D26" s="18">
        <f t="shared" si="6"/>
        <v>626</v>
      </c>
      <c r="E26" s="18">
        <f t="shared" si="6"/>
        <v>696</v>
      </c>
      <c r="F26" s="18">
        <f t="shared" si="6"/>
        <v>751</v>
      </c>
      <c r="G26" s="18">
        <f t="shared" si="6"/>
        <v>807</v>
      </c>
      <c r="H26" s="18">
        <f t="shared" si="6"/>
        <v>863</v>
      </c>
      <c r="I26" s="19">
        <f t="shared" si="6"/>
        <v>918</v>
      </c>
    </row>
    <row r="27" spans="1:9" x14ac:dyDescent="0.25">
      <c r="A27" s="16">
        <v>0.4</v>
      </c>
      <c r="B27" s="18">
        <f t="shared" si="6"/>
        <v>649</v>
      </c>
      <c r="C27" s="18">
        <f t="shared" si="6"/>
        <v>742</v>
      </c>
      <c r="D27" s="18">
        <f t="shared" si="6"/>
        <v>835</v>
      </c>
      <c r="E27" s="18">
        <f t="shared" si="6"/>
        <v>928</v>
      </c>
      <c r="F27" s="18">
        <f t="shared" si="6"/>
        <v>1002</v>
      </c>
      <c r="G27" s="18">
        <f t="shared" si="6"/>
        <v>1077</v>
      </c>
      <c r="H27" s="18">
        <f t="shared" si="6"/>
        <v>1151</v>
      </c>
      <c r="I27" s="19">
        <f t="shared" si="6"/>
        <v>1225</v>
      </c>
    </row>
    <row r="28" spans="1:9" x14ac:dyDescent="0.25">
      <c r="A28" s="16">
        <v>0.5</v>
      </c>
      <c r="B28" s="18">
        <f t="shared" si="6"/>
        <v>811</v>
      </c>
      <c r="C28" s="18">
        <f t="shared" si="6"/>
        <v>927</v>
      </c>
      <c r="D28" s="18">
        <f t="shared" si="6"/>
        <v>1043</v>
      </c>
      <c r="E28" s="18">
        <f t="shared" si="6"/>
        <v>1160</v>
      </c>
      <c r="F28" s="18">
        <f t="shared" si="6"/>
        <v>1252</v>
      </c>
      <c r="G28" s="18">
        <f t="shared" si="6"/>
        <v>1346</v>
      </c>
      <c r="H28" s="18">
        <f t="shared" si="6"/>
        <v>1438</v>
      </c>
      <c r="I28" s="19">
        <f t="shared" si="6"/>
        <v>1531</v>
      </c>
    </row>
    <row r="29" spans="1:9" x14ac:dyDescent="0.25">
      <c r="A29" s="16">
        <v>0.6</v>
      </c>
      <c r="B29" s="18">
        <f t="shared" si="6"/>
        <v>973</v>
      </c>
      <c r="C29" s="18">
        <f t="shared" si="6"/>
        <v>1113</v>
      </c>
      <c r="D29" s="18">
        <f t="shared" si="6"/>
        <v>1252</v>
      </c>
      <c r="E29" s="18">
        <f t="shared" si="6"/>
        <v>1392</v>
      </c>
      <c r="F29" s="18">
        <f t="shared" si="6"/>
        <v>1503</v>
      </c>
      <c r="G29" s="18">
        <f t="shared" si="6"/>
        <v>1615</v>
      </c>
      <c r="H29" s="18">
        <f t="shared" si="6"/>
        <v>1726</v>
      </c>
      <c r="I29" s="19">
        <f t="shared" si="6"/>
        <v>1837</v>
      </c>
    </row>
    <row r="30" spans="1:9" x14ac:dyDescent="0.25">
      <c r="A30" s="16">
        <v>0.7</v>
      </c>
      <c r="B30" s="18">
        <f t="shared" si="6"/>
        <v>1135</v>
      </c>
      <c r="C30" s="18">
        <f t="shared" si="6"/>
        <v>1298</v>
      </c>
      <c r="D30" s="18">
        <f t="shared" si="6"/>
        <v>1461</v>
      </c>
      <c r="E30" s="18">
        <f t="shared" si="6"/>
        <v>1624</v>
      </c>
      <c r="F30" s="18">
        <f t="shared" si="6"/>
        <v>1753</v>
      </c>
      <c r="G30" s="18">
        <f t="shared" si="6"/>
        <v>1884</v>
      </c>
      <c r="H30" s="18">
        <f t="shared" si="6"/>
        <v>2014</v>
      </c>
      <c r="I30" s="19">
        <f t="shared" si="6"/>
        <v>2143</v>
      </c>
    </row>
    <row r="31" spans="1:9" x14ac:dyDescent="0.25">
      <c r="A31" s="20">
        <v>0.8</v>
      </c>
      <c r="B31" s="22">
        <f t="shared" si="6"/>
        <v>1298</v>
      </c>
      <c r="C31" s="22">
        <f t="shared" si="6"/>
        <v>1484</v>
      </c>
      <c r="D31" s="22">
        <f t="shared" si="6"/>
        <v>1670</v>
      </c>
      <c r="E31" s="22">
        <f t="shared" si="6"/>
        <v>1856</v>
      </c>
      <c r="F31" s="22">
        <f t="shared" si="6"/>
        <v>2004</v>
      </c>
      <c r="G31" s="22">
        <f t="shared" si="6"/>
        <v>2154</v>
      </c>
      <c r="H31" s="22">
        <f t="shared" si="6"/>
        <v>2302</v>
      </c>
      <c r="I31" s="23">
        <f t="shared" si="6"/>
        <v>2450</v>
      </c>
    </row>
    <row r="32" spans="1:9" s="24" customFormat="1" ht="27.95" customHeight="1" thickBot="1" x14ac:dyDescent="0.3">
      <c r="A32" s="36" t="s">
        <v>18</v>
      </c>
    </row>
    <row r="33" spans="1:9" s="31" customFormat="1" ht="14.25" thickBot="1" x14ac:dyDescent="0.3">
      <c r="A33" s="28" t="s">
        <v>8</v>
      </c>
      <c r="B33" s="29" t="s">
        <v>19</v>
      </c>
      <c r="C33" s="29" t="s">
        <v>20</v>
      </c>
      <c r="D33" s="29" t="s">
        <v>21</v>
      </c>
      <c r="E33" s="29" t="s">
        <v>22</v>
      </c>
      <c r="F33" s="29" t="s">
        <v>23</v>
      </c>
      <c r="G33" s="30" t="s">
        <v>24</v>
      </c>
    </row>
    <row r="34" spans="1:9" x14ac:dyDescent="0.25">
      <c r="A34" s="12">
        <v>0.2</v>
      </c>
      <c r="B34" s="14">
        <f t="shared" ref="B34:B40" si="7">B25</f>
        <v>324</v>
      </c>
      <c r="C34" s="14">
        <f t="shared" ref="C34:C40" si="8">ROUNDDOWN((((B16 + C16)/2)/12)*0.3,0)</f>
        <v>347</v>
      </c>
      <c r="D34" s="14">
        <f t="shared" ref="D34:D40" si="9">ROUNDDOWN((((D16))/12)*0.3,0)</f>
        <v>417</v>
      </c>
      <c r="E34" s="14">
        <f t="shared" ref="E34:E40" si="10">ROUNDDOWN((((E16 +F16)/2)/12)*0.3,0)</f>
        <v>482</v>
      </c>
      <c r="F34" s="14">
        <f t="shared" ref="F34:F40" si="11">ROUNDDOWN((((G16))/12)*0.3,0)</f>
        <v>538</v>
      </c>
      <c r="G34" s="14">
        <f t="shared" ref="G34:G40" si="12">ROUNDDOWN((((H16 +I16)/2)/12)*0.3,0)</f>
        <v>594</v>
      </c>
    </row>
    <row r="35" spans="1:9" x14ac:dyDescent="0.25">
      <c r="A35" s="16">
        <v>0.3</v>
      </c>
      <c r="B35" s="18">
        <f t="shared" si="7"/>
        <v>486</v>
      </c>
      <c r="C35" s="18">
        <f t="shared" si="8"/>
        <v>521</v>
      </c>
      <c r="D35" s="18">
        <f t="shared" si="9"/>
        <v>626</v>
      </c>
      <c r="E35" s="18">
        <f t="shared" si="10"/>
        <v>723</v>
      </c>
      <c r="F35" s="18">
        <f t="shared" si="11"/>
        <v>807</v>
      </c>
      <c r="G35" s="18">
        <f t="shared" si="12"/>
        <v>891</v>
      </c>
    </row>
    <row r="36" spans="1:9" x14ac:dyDescent="0.25">
      <c r="A36" s="16">
        <v>0.4</v>
      </c>
      <c r="B36" s="18">
        <f t="shared" si="7"/>
        <v>649</v>
      </c>
      <c r="C36" s="18">
        <f t="shared" si="8"/>
        <v>695</v>
      </c>
      <c r="D36" s="18">
        <f t="shared" si="9"/>
        <v>835</v>
      </c>
      <c r="E36" s="18">
        <f t="shared" si="10"/>
        <v>965</v>
      </c>
      <c r="F36" s="18">
        <f t="shared" si="11"/>
        <v>1077</v>
      </c>
      <c r="G36" s="18">
        <f t="shared" si="12"/>
        <v>1188</v>
      </c>
    </row>
    <row r="37" spans="1:9" x14ac:dyDescent="0.25">
      <c r="A37" s="16">
        <v>0.5</v>
      </c>
      <c r="B37" s="18">
        <f t="shared" si="7"/>
        <v>811</v>
      </c>
      <c r="C37" s="18">
        <f t="shared" si="8"/>
        <v>869</v>
      </c>
      <c r="D37" s="18">
        <f t="shared" si="9"/>
        <v>1043</v>
      </c>
      <c r="E37" s="18">
        <f t="shared" si="10"/>
        <v>1206</v>
      </c>
      <c r="F37" s="18">
        <f t="shared" si="11"/>
        <v>1346</v>
      </c>
      <c r="G37" s="18">
        <f t="shared" si="12"/>
        <v>1485</v>
      </c>
    </row>
    <row r="38" spans="1:9" x14ac:dyDescent="0.25">
      <c r="A38" s="16">
        <v>0.6</v>
      </c>
      <c r="B38" s="18">
        <f t="shared" si="7"/>
        <v>973</v>
      </c>
      <c r="C38" s="18">
        <f t="shared" si="8"/>
        <v>1043</v>
      </c>
      <c r="D38" s="18">
        <f t="shared" si="9"/>
        <v>1252</v>
      </c>
      <c r="E38" s="18">
        <f t="shared" si="10"/>
        <v>1447</v>
      </c>
      <c r="F38" s="18">
        <f t="shared" si="11"/>
        <v>1615</v>
      </c>
      <c r="G38" s="18">
        <f t="shared" si="12"/>
        <v>1782</v>
      </c>
    </row>
    <row r="39" spans="1:9" x14ac:dyDescent="0.25">
      <c r="A39" s="16">
        <v>0.7</v>
      </c>
      <c r="B39" s="18">
        <f t="shared" si="7"/>
        <v>1135</v>
      </c>
      <c r="C39" s="18">
        <f t="shared" si="8"/>
        <v>1217</v>
      </c>
      <c r="D39" s="18">
        <f t="shared" si="9"/>
        <v>1461</v>
      </c>
      <c r="E39" s="18">
        <f t="shared" si="10"/>
        <v>1688</v>
      </c>
      <c r="F39" s="18">
        <f t="shared" si="11"/>
        <v>1884</v>
      </c>
      <c r="G39" s="18">
        <f t="shared" si="12"/>
        <v>2079</v>
      </c>
    </row>
    <row r="40" spans="1:9" x14ac:dyDescent="0.25">
      <c r="A40" s="20">
        <v>0.8</v>
      </c>
      <c r="B40" s="22">
        <f t="shared" si="7"/>
        <v>1298</v>
      </c>
      <c r="C40" s="22">
        <f t="shared" si="8"/>
        <v>1391</v>
      </c>
      <c r="D40" s="22">
        <f t="shared" si="9"/>
        <v>1670</v>
      </c>
      <c r="E40" s="22">
        <f t="shared" si="10"/>
        <v>1930</v>
      </c>
      <c r="F40" s="22">
        <f t="shared" si="11"/>
        <v>2154</v>
      </c>
      <c r="G40" s="22">
        <f t="shared" si="12"/>
        <v>2376</v>
      </c>
    </row>
    <row r="41" spans="1:9" ht="33" customHeight="1" x14ac:dyDescent="0.25">
      <c r="A41" s="32" t="s">
        <v>25</v>
      </c>
      <c r="B41" s="38"/>
      <c r="C41" s="38"/>
      <c r="D41" s="38"/>
      <c r="E41" s="38"/>
      <c r="F41" s="38"/>
      <c r="G41" s="38"/>
      <c r="H41" s="38"/>
      <c r="I41" s="38"/>
    </row>
    <row r="42" spans="1:9" ht="15.75" x14ac:dyDescent="0.25">
      <c r="A42" s="103" t="s">
        <v>3</v>
      </c>
      <c r="B42" s="104"/>
      <c r="C42" s="105"/>
      <c r="D42" s="4" t="s">
        <v>4</v>
      </c>
    </row>
    <row r="43" spans="1:9" ht="15.75" x14ac:dyDescent="0.25">
      <c r="A43" s="98" t="s">
        <v>5</v>
      </c>
      <c r="B43" s="99"/>
      <c r="C43" s="100"/>
      <c r="D43" s="5">
        <v>130300</v>
      </c>
    </row>
    <row r="44" spans="1:9" ht="15.75" x14ac:dyDescent="0.25">
      <c r="A44" s="98" t="s">
        <v>6</v>
      </c>
      <c r="B44" s="99"/>
      <c r="C44" s="100"/>
      <c r="D44" s="6">
        <f>E50</f>
        <v>65150</v>
      </c>
    </row>
    <row r="45" spans="1:9" s="7" customFormat="1" ht="27.95" customHeight="1" x14ac:dyDescent="0.25">
      <c r="A45" s="101" t="s">
        <v>7</v>
      </c>
      <c r="B45" s="101"/>
      <c r="C45" s="101"/>
      <c r="D45" s="101"/>
      <c r="E45" s="101"/>
      <c r="F45" s="101"/>
      <c r="G45" s="101"/>
      <c r="H45" s="101"/>
      <c r="I45" s="101"/>
    </row>
    <row r="46" spans="1:9" s="11" customFormat="1" ht="15.75" thickBot="1" x14ac:dyDescent="0.3">
      <c r="A46" s="8" t="s">
        <v>8</v>
      </c>
      <c r="B46" s="9" t="s">
        <v>9</v>
      </c>
      <c r="C46" s="9" t="s">
        <v>10</v>
      </c>
      <c r="D46" s="9" t="s">
        <v>11</v>
      </c>
      <c r="E46" s="9" t="s">
        <v>12</v>
      </c>
      <c r="F46" s="9" t="s">
        <v>13</v>
      </c>
      <c r="G46" s="9" t="s">
        <v>14</v>
      </c>
      <c r="H46" s="9" t="s">
        <v>15</v>
      </c>
      <c r="I46" s="10" t="s">
        <v>16</v>
      </c>
    </row>
    <row r="47" spans="1:9" s="11" customFormat="1" x14ac:dyDescent="0.25">
      <c r="A47" s="12">
        <v>0.2</v>
      </c>
      <c r="B47" s="13">
        <f>B50*0.4</f>
        <v>18260</v>
      </c>
      <c r="C47" s="14">
        <f t="shared" ref="C47:I47" si="13">C50*0.4</f>
        <v>20860</v>
      </c>
      <c r="D47" s="14">
        <f t="shared" si="13"/>
        <v>23460</v>
      </c>
      <c r="E47" s="14">
        <f t="shared" si="13"/>
        <v>26060</v>
      </c>
      <c r="F47" s="14">
        <f t="shared" si="13"/>
        <v>28160</v>
      </c>
      <c r="G47" s="14">
        <f t="shared" si="13"/>
        <v>30240</v>
      </c>
      <c r="H47" s="14">
        <f t="shared" si="13"/>
        <v>32320</v>
      </c>
      <c r="I47" s="15">
        <f t="shared" si="13"/>
        <v>34400</v>
      </c>
    </row>
    <row r="48" spans="1:9" s="11" customFormat="1" x14ac:dyDescent="0.25">
      <c r="A48" s="16">
        <v>0.3</v>
      </c>
      <c r="B48" s="17">
        <f>B50*0.6</f>
        <v>27390</v>
      </c>
      <c r="C48" s="18">
        <f t="shared" ref="C48:I48" si="14">C50*0.6</f>
        <v>31290</v>
      </c>
      <c r="D48" s="18">
        <f t="shared" si="14"/>
        <v>35190</v>
      </c>
      <c r="E48" s="18">
        <f t="shared" si="14"/>
        <v>39090</v>
      </c>
      <c r="F48" s="18">
        <f t="shared" si="14"/>
        <v>42240</v>
      </c>
      <c r="G48" s="18">
        <f t="shared" si="14"/>
        <v>45360</v>
      </c>
      <c r="H48" s="18">
        <f t="shared" si="14"/>
        <v>48480</v>
      </c>
      <c r="I48" s="19">
        <f t="shared" si="14"/>
        <v>51600</v>
      </c>
    </row>
    <row r="49" spans="1:9" s="11" customFormat="1" x14ac:dyDescent="0.25">
      <c r="A49" s="16">
        <v>0.4</v>
      </c>
      <c r="B49" s="17">
        <f t="shared" ref="B49:I49" si="15">B50*0.8</f>
        <v>36520</v>
      </c>
      <c r="C49" s="18">
        <f t="shared" si="15"/>
        <v>41720</v>
      </c>
      <c r="D49" s="18">
        <f t="shared" si="15"/>
        <v>46920</v>
      </c>
      <c r="E49" s="18">
        <f t="shared" si="15"/>
        <v>52120</v>
      </c>
      <c r="F49" s="18">
        <f t="shared" si="15"/>
        <v>56320</v>
      </c>
      <c r="G49" s="18">
        <f t="shared" si="15"/>
        <v>60480</v>
      </c>
      <c r="H49" s="18">
        <f t="shared" si="15"/>
        <v>64640</v>
      </c>
      <c r="I49" s="19">
        <f t="shared" si="15"/>
        <v>68800</v>
      </c>
    </row>
    <row r="50" spans="1:9" s="11" customFormat="1" x14ac:dyDescent="0.25">
      <c r="A50" s="12">
        <v>0.5</v>
      </c>
      <c r="B50" s="13">
        <v>45650</v>
      </c>
      <c r="C50" s="14">
        <v>52150</v>
      </c>
      <c r="D50" s="14">
        <v>58650</v>
      </c>
      <c r="E50" s="14">
        <v>65150</v>
      </c>
      <c r="F50" s="14">
        <v>70400</v>
      </c>
      <c r="G50" s="14">
        <v>75600</v>
      </c>
      <c r="H50" s="14">
        <v>80800</v>
      </c>
      <c r="I50" s="15">
        <v>86000</v>
      </c>
    </row>
    <row r="51" spans="1:9" s="11" customFormat="1" x14ac:dyDescent="0.25">
      <c r="A51" s="16">
        <v>0.6</v>
      </c>
      <c r="B51" s="17">
        <f t="shared" ref="B51:I51" si="16">B50*1.2</f>
        <v>54780</v>
      </c>
      <c r="C51" s="18">
        <f t="shared" si="16"/>
        <v>62580</v>
      </c>
      <c r="D51" s="18">
        <f t="shared" si="16"/>
        <v>70380</v>
      </c>
      <c r="E51" s="18">
        <f t="shared" si="16"/>
        <v>78180</v>
      </c>
      <c r="F51" s="18">
        <f t="shared" si="16"/>
        <v>84480</v>
      </c>
      <c r="G51" s="18">
        <f t="shared" si="16"/>
        <v>90720</v>
      </c>
      <c r="H51" s="18">
        <f t="shared" si="16"/>
        <v>96960</v>
      </c>
      <c r="I51" s="19">
        <f t="shared" si="16"/>
        <v>103200</v>
      </c>
    </row>
    <row r="52" spans="1:9" s="11" customFormat="1" x14ac:dyDescent="0.25">
      <c r="A52" s="16">
        <v>0.7</v>
      </c>
      <c r="B52" s="17">
        <f>B50*1.4</f>
        <v>63909.999999999993</v>
      </c>
      <c r="C52" s="18">
        <f t="shared" ref="C52:I52" si="17">C50*1.4</f>
        <v>73010</v>
      </c>
      <c r="D52" s="18">
        <f t="shared" si="17"/>
        <v>82110</v>
      </c>
      <c r="E52" s="18">
        <f t="shared" si="17"/>
        <v>91210</v>
      </c>
      <c r="F52" s="18">
        <f t="shared" si="17"/>
        <v>98560</v>
      </c>
      <c r="G52" s="18">
        <f t="shared" si="17"/>
        <v>105840</v>
      </c>
      <c r="H52" s="18">
        <f t="shared" si="17"/>
        <v>113120</v>
      </c>
      <c r="I52" s="19">
        <f t="shared" si="17"/>
        <v>120399.99999999999</v>
      </c>
    </row>
    <row r="53" spans="1:9" s="11" customFormat="1" x14ac:dyDescent="0.25">
      <c r="A53" s="20">
        <v>0.8</v>
      </c>
      <c r="B53" s="21">
        <f>B50*1.6</f>
        <v>73040</v>
      </c>
      <c r="C53" s="22">
        <f t="shared" ref="C53:I53" si="18">C50*1.6</f>
        <v>83440</v>
      </c>
      <c r="D53" s="22">
        <f t="shared" si="18"/>
        <v>93840</v>
      </c>
      <c r="E53" s="22">
        <f t="shared" si="18"/>
        <v>104240</v>
      </c>
      <c r="F53" s="22">
        <f t="shared" si="18"/>
        <v>112640</v>
      </c>
      <c r="G53" s="22">
        <f t="shared" si="18"/>
        <v>120960</v>
      </c>
      <c r="H53" s="22">
        <f t="shared" si="18"/>
        <v>129280</v>
      </c>
      <c r="I53" s="23">
        <f t="shared" si="18"/>
        <v>137600</v>
      </c>
    </row>
    <row r="54" spans="1:9" s="24" customFormat="1" ht="27.95" customHeight="1" thickBot="1" x14ac:dyDescent="0.3">
      <c r="A54" s="102" t="s">
        <v>17</v>
      </c>
      <c r="B54" s="102"/>
      <c r="C54" s="102"/>
      <c r="D54" s="102"/>
      <c r="E54" s="102"/>
      <c r="F54" s="102"/>
      <c r="G54" s="102"/>
      <c r="H54" s="102"/>
      <c r="I54" s="102"/>
    </row>
    <row r="55" spans="1:9" ht="15.75" thickBot="1" x14ac:dyDescent="0.3">
      <c r="A55" s="25" t="s">
        <v>8</v>
      </c>
      <c r="B55" s="26" t="s">
        <v>9</v>
      </c>
      <c r="C55" s="26" t="s">
        <v>10</v>
      </c>
      <c r="D55" s="26" t="s">
        <v>11</v>
      </c>
      <c r="E55" s="26" t="s">
        <v>12</v>
      </c>
      <c r="F55" s="26" t="s">
        <v>13</v>
      </c>
      <c r="G55" s="26" t="s">
        <v>14</v>
      </c>
      <c r="H55" s="26" t="s">
        <v>15</v>
      </c>
      <c r="I55" s="27" t="s">
        <v>16</v>
      </c>
    </row>
    <row r="56" spans="1:9" x14ac:dyDescent="0.25">
      <c r="A56" s="12">
        <v>0.2</v>
      </c>
      <c r="B56" s="14">
        <f t="shared" ref="B56:I62" si="19">ROUNDDOWN((B47/12)*0.3,0)</f>
        <v>456</v>
      </c>
      <c r="C56" s="14">
        <f t="shared" si="19"/>
        <v>521</v>
      </c>
      <c r="D56" s="14">
        <f t="shared" si="19"/>
        <v>586</v>
      </c>
      <c r="E56" s="14">
        <f t="shared" si="19"/>
        <v>651</v>
      </c>
      <c r="F56" s="14">
        <f t="shared" si="19"/>
        <v>704</v>
      </c>
      <c r="G56" s="14">
        <f t="shared" si="19"/>
        <v>756</v>
      </c>
      <c r="H56" s="14">
        <f t="shared" si="19"/>
        <v>808</v>
      </c>
      <c r="I56" s="15">
        <f t="shared" si="19"/>
        <v>860</v>
      </c>
    </row>
    <row r="57" spans="1:9" x14ac:dyDescent="0.25">
      <c r="A57" s="16">
        <v>0.3</v>
      </c>
      <c r="B57" s="18">
        <f t="shared" si="19"/>
        <v>684</v>
      </c>
      <c r="C57" s="18">
        <f t="shared" si="19"/>
        <v>782</v>
      </c>
      <c r="D57" s="18">
        <f t="shared" si="19"/>
        <v>879</v>
      </c>
      <c r="E57" s="18">
        <f t="shared" si="19"/>
        <v>977</v>
      </c>
      <c r="F57" s="18">
        <f t="shared" si="19"/>
        <v>1056</v>
      </c>
      <c r="G57" s="18">
        <f t="shared" si="19"/>
        <v>1134</v>
      </c>
      <c r="H57" s="18">
        <f t="shared" si="19"/>
        <v>1212</v>
      </c>
      <c r="I57" s="19">
        <f t="shared" si="19"/>
        <v>1290</v>
      </c>
    </row>
    <row r="58" spans="1:9" x14ac:dyDescent="0.25">
      <c r="A58" s="16">
        <v>0.4</v>
      </c>
      <c r="B58" s="18">
        <f t="shared" si="19"/>
        <v>913</v>
      </c>
      <c r="C58" s="18">
        <f t="shared" si="19"/>
        <v>1043</v>
      </c>
      <c r="D58" s="18">
        <f t="shared" si="19"/>
        <v>1173</v>
      </c>
      <c r="E58" s="18">
        <f t="shared" si="19"/>
        <v>1303</v>
      </c>
      <c r="F58" s="18">
        <f t="shared" si="19"/>
        <v>1408</v>
      </c>
      <c r="G58" s="18">
        <f t="shared" si="19"/>
        <v>1512</v>
      </c>
      <c r="H58" s="18">
        <f t="shared" si="19"/>
        <v>1616</v>
      </c>
      <c r="I58" s="19">
        <f t="shared" si="19"/>
        <v>1720</v>
      </c>
    </row>
    <row r="59" spans="1:9" x14ac:dyDescent="0.25">
      <c r="A59" s="16">
        <v>0.5</v>
      </c>
      <c r="B59" s="18">
        <f t="shared" si="19"/>
        <v>1141</v>
      </c>
      <c r="C59" s="18">
        <f t="shared" si="19"/>
        <v>1303</v>
      </c>
      <c r="D59" s="18">
        <f t="shared" si="19"/>
        <v>1466</v>
      </c>
      <c r="E59" s="18">
        <f t="shared" si="19"/>
        <v>1628</v>
      </c>
      <c r="F59" s="18">
        <f t="shared" si="19"/>
        <v>1760</v>
      </c>
      <c r="G59" s="18">
        <f t="shared" si="19"/>
        <v>1890</v>
      </c>
      <c r="H59" s="18">
        <f t="shared" si="19"/>
        <v>2020</v>
      </c>
      <c r="I59" s="19">
        <f t="shared" si="19"/>
        <v>2150</v>
      </c>
    </row>
    <row r="60" spans="1:9" x14ac:dyDescent="0.25">
      <c r="A60" s="16">
        <v>0.6</v>
      </c>
      <c r="B60" s="18">
        <f t="shared" si="19"/>
        <v>1369</v>
      </c>
      <c r="C60" s="18">
        <f t="shared" si="19"/>
        <v>1564</v>
      </c>
      <c r="D60" s="18">
        <f t="shared" si="19"/>
        <v>1759</v>
      </c>
      <c r="E60" s="18">
        <f t="shared" si="19"/>
        <v>1954</v>
      </c>
      <c r="F60" s="18">
        <f t="shared" si="19"/>
        <v>2112</v>
      </c>
      <c r="G60" s="18">
        <f t="shared" si="19"/>
        <v>2268</v>
      </c>
      <c r="H60" s="18">
        <f t="shared" si="19"/>
        <v>2424</v>
      </c>
      <c r="I60" s="19">
        <f t="shared" si="19"/>
        <v>2580</v>
      </c>
    </row>
    <row r="61" spans="1:9" x14ac:dyDescent="0.25">
      <c r="A61" s="16">
        <v>0.7</v>
      </c>
      <c r="B61" s="18">
        <f t="shared" si="19"/>
        <v>1597</v>
      </c>
      <c r="C61" s="18">
        <f t="shared" si="19"/>
        <v>1825</v>
      </c>
      <c r="D61" s="18">
        <f t="shared" si="19"/>
        <v>2052</v>
      </c>
      <c r="E61" s="18">
        <f t="shared" si="19"/>
        <v>2280</v>
      </c>
      <c r="F61" s="18">
        <f t="shared" si="19"/>
        <v>2464</v>
      </c>
      <c r="G61" s="18">
        <f t="shared" si="19"/>
        <v>2646</v>
      </c>
      <c r="H61" s="18">
        <f t="shared" si="19"/>
        <v>2828</v>
      </c>
      <c r="I61" s="19">
        <f t="shared" si="19"/>
        <v>3010</v>
      </c>
    </row>
    <row r="62" spans="1:9" x14ac:dyDescent="0.25">
      <c r="A62" s="20">
        <v>0.8</v>
      </c>
      <c r="B62" s="22">
        <f t="shared" si="19"/>
        <v>1826</v>
      </c>
      <c r="C62" s="22">
        <f t="shared" si="19"/>
        <v>2086</v>
      </c>
      <c r="D62" s="22">
        <f t="shared" si="19"/>
        <v>2346</v>
      </c>
      <c r="E62" s="22">
        <f t="shared" si="19"/>
        <v>2606</v>
      </c>
      <c r="F62" s="22">
        <f t="shared" si="19"/>
        <v>2816</v>
      </c>
      <c r="G62" s="22">
        <f t="shared" si="19"/>
        <v>3024</v>
      </c>
      <c r="H62" s="22">
        <f t="shared" si="19"/>
        <v>3232</v>
      </c>
      <c r="I62" s="23">
        <f t="shared" si="19"/>
        <v>3440</v>
      </c>
    </row>
    <row r="63" spans="1:9" s="24" customFormat="1" ht="27.95" customHeight="1" thickBot="1" x14ac:dyDescent="0.3">
      <c r="A63" s="102" t="s">
        <v>18</v>
      </c>
      <c r="B63" s="102"/>
      <c r="C63" s="102"/>
      <c r="D63" s="102"/>
      <c r="E63" s="102"/>
      <c r="F63" s="102"/>
      <c r="G63" s="102"/>
    </row>
    <row r="64" spans="1:9" s="31" customFormat="1" ht="14.25" thickBot="1" x14ac:dyDescent="0.3">
      <c r="A64" s="28" t="s">
        <v>8</v>
      </c>
      <c r="B64" s="29" t="s">
        <v>19</v>
      </c>
      <c r="C64" s="29" t="s">
        <v>20</v>
      </c>
      <c r="D64" s="29" t="s">
        <v>21</v>
      </c>
      <c r="E64" s="29" t="s">
        <v>22</v>
      </c>
      <c r="F64" s="29" t="s">
        <v>23</v>
      </c>
      <c r="G64" s="30" t="s">
        <v>24</v>
      </c>
    </row>
    <row r="65" spans="1:12" x14ac:dyDescent="0.25">
      <c r="A65" s="12">
        <v>0.2</v>
      </c>
      <c r="B65" s="14">
        <f t="shared" ref="B65:B71" si="20">B56</f>
        <v>456</v>
      </c>
      <c r="C65" s="14">
        <f t="shared" ref="C65:C71" si="21">ROUNDDOWN((((B47 + C47)/2)/12)*0.3,0)</f>
        <v>489</v>
      </c>
      <c r="D65" s="14">
        <f t="shared" ref="D65:D71" si="22">ROUNDDOWN((((D47))/12)*0.3,0)</f>
        <v>586</v>
      </c>
      <c r="E65" s="14">
        <f t="shared" ref="E65:E71" si="23">ROUNDDOWN((((E47 +F47)/2)/12)*0.3,0)</f>
        <v>677</v>
      </c>
      <c r="F65" s="14">
        <f t="shared" ref="F65:F71" si="24">ROUNDDOWN((((G47))/12)*0.3,0)</f>
        <v>756</v>
      </c>
      <c r="G65" s="14">
        <f t="shared" ref="G65:G71" si="25">ROUNDDOWN((((H47 +I47)/2)/12)*0.3,0)</f>
        <v>834</v>
      </c>
    </row>
    <row r="66" spans="1:12" x14ac:dyDescent="0.25">
      <c r="A66" s="16">
        <v>0.3</v>
      </c>
      <c r="B66" s="18">
        <f t="shared" si="20"/>
        <v>684</v>
      </c>
      <c r="C66" s="18">
        <f t="shared" si="21"/>
        <v>733</v>
      </c>
      <c r="D66" s="18">
        <f t="shared" si="22"/>
        <v>879</v>
      </c>
      <c r="E66" s="18">
        <f t="shared" si="23"/>
        <v>1016</v>
      </c>
      <c r="F66" s="18">
        <f t="shared" si="24"/>
        <v>1134</v>
      </c>
      <c r="G66" s="18">
        <f t="shared" si="25"/>
        <v>1251</v>
      </c>
    </row>
    <row r="67" spans="1:12" x14ac:dyDescent="0.25">
      <c r="A67" s="16">
        <v>0.4</v>
      </c>
      <c r="B67" s="18">
        <f t="shared" si="20"/>
        <v>913</v>
      </c>
      <c r="C67" s="18">
        <f t="shared" si="21"/>
        <v>978</v>
      </c>
      <c r="D67" s="18">
        <f t="shared" si="22"/>
        <v>1173</v>
      </c>
      <c r="E67" s="18">
        <f t="shared" si="23"/>
        <v>1355</v>
      </c>
      <c r="F67" s="18">
        <f t="shared" si="24"/>
        <v>1512</v>
      </c>
      <c r="G67" s="18">
        <f t="shared" si="25"/>
        <v>1668</v>
      </c>
    </row>
    <row r="68" spans="1:12" x14ac:dyDescent="0.25">
      <c r="A68" s="16">
        <v>0.5</v>
      </c>
      <c r="B68" s="18">
        <f t="shared" si="20"/>
        <v>1141</v>
      </c>
      <c r="C68" s="18">
        <f t="shared" si="21"/>
        <v>1222</v>
      </c>
      <c r="D68" s="18">
        <f t="shared" si="22"/>
        <v>1466</v>
      </c>
      <c r="E68" s="18">
        <f t="shared" si="23"/>
        <v>1694</v>
      </c>
      <c r="F68" s="18">
        <f t="shared" si="24"/>
        <v>1890</v>
      </c>
      <c r="G68" s="18">
        <f t="shared" si="25"/>
        <v>2085</v>
      </c>
    </row>
    <row r="69" spans="1:12" x14ac:dyDescent="0.25">
      <c r="A69" s="16">
        <v>0.6</v>
      </c>
      <c r="B69" s="18">
        <f t="shared" si="20"/>
        <v>1369</v>
      </c>
      <c r="C69" s="18">
        <f t="shared" si="21"/>
        <v>1467</v>
      </c>
      <c r="D69" s="18">
        <f t="shared" si="22"/>
        <v>1759</v>
      </c>
      <c r="E69" s="18">
        <f t="shared" si="23"/>
        <v>2033</v>
      </c>
      <c r="F69" s="18">
        <f t="shared" si="24"/>
        <v>2268</v>
      </c>
      <c r="G69" s="18">
        <f t="shared" si="25"/>
        <v>2502</v>
      </c>
    </row>
    <row r="70" spans="1:12" x14ac:dyDescent="0.25">
      <c r="A70" s="16">
        <v>0.7</v>
      </c>
      <c r="B70" s="18">
        <f t="shared" si="20"/>
        <v>1597</v>
      </c>
      <c r="C70" s="18">
        <f t="shared" si="21"/>
        <v>1711</v>
      </c>
      <c r="D70" s="18">
        <f t="shared" si="22"/>
        <v>2052</v>
      </c>
      <c r="E70" s="18">
        <f t="shared" si="23"/>
        <v>2372</v>
      </c>
      <c r="F70" s="18">
        <f t="shared" si="24"/>
        <v>2646</v>
      </c>
      <c r="G70" s="18">
        <f t="shared" si="25"/>
        <v>2919</v>
      </c>
    </row>
    <row r="71" spans="1:12" x14ac:dyDescent="0.25">
      <c r="A71" s="20">
        <v>0.8</v>
      </c>
      <c r="B71" s="22">
        <f t="shared" si="20"/>
        <v>1826</v>
      </c>
      <c r="C71" s="22">
        <f t="shared" si="21"/>
        <v>1956</v>
      </c>
      <c r="D71" s="22">
        <f t="shared" si="22"/>
        <v>2346</v>
      </c>
      <c r="E71" s="22">
        <f t="shared" si="23"/>
        <v>2711</v>
      </c>
      <c r="F71" s="22">
        <f t="shared" si="24"/>
        <v>3024</v>
      </c>
      <c r="G71" s="22">
        <f t="shared" si="25"/>
        <v>3336</v>
      </c>
    </row>
    <row r="72" spans="1:12" s="24" customFormat="1" ht="33" customHeight="1" x14ac:dyDescent="0.25">
      <c r="A72" s="111" t="s">
        <v>32</v>
      </c>
      <c r="B72" s="111"/>
      <c r="C72" s="111"/>
      <c r="D72" s="111"/>
      <c r="E72" s="111"/>
      <c r="F72" s="111"/>
      <c r="G72" s="111"/>
      <c r="H72" s="111"/>
      <c r="I72" s="111"/>
    </row>
    <row r="73" spans="1:12" ht="15.75" x14ac:dyDescent="0.25">
      <c r="A73" s="103" t="s">
        <v>52</v>
      </c>
      <c r="B73" s="104"/>
      <c r="C73" s="105"/>
      <c r="D73" s="4" t="s">
        <v>53</v>
      </c>
      <c r="G73" s="33"/>
      <c r="K73" s="39"/>
      <c r="L73" s="40"/>
    </row>
    <row r="74" spans="1:12" ht="15.75" x14ac:dyDescent="0.25">
      <c r="A74" s="98" t="s">
        <v>5</v>
      </c>
      <c r="B74" s="99"/>
      <c r="C74" s="100"/>
      <c r="D74" s="5">
        <v>158600</v>
      </c>
      <c r="G74" s="34"/>
      <c r="K74" s="41"/>
      <c r="L74" s="42"/>
    </row>
    <row r="75" spans="1:12" ht="15.75" x14ac:dyDescent="0.25">
      <c r="A75" s="98" t="s">
        <v>6</v>
      </c>
      <c r="B75" s="99"/>
      <c r="C75" s="100"/>
      <c r="D75" s="6">
        <f>E81</f>
        <v>79300</v>
      </c>
      <c r="G75" s="35"/>
      <c r="K75" s="41"/>
      <c r="L75" s="43"/>
    </row>
    <row r="76" spans="1:12" s="7" customFormat="1" ht="27.95" customHeight="1" x14ac:dyDescent="0.25">
      <c r="A76" s="36" t="s">
        <v>7</v>
      </c>
    </row>
    <row r="77" spans="1:12" s="11" customFormat="1" ht="15.75" thickBot="1" x14ac:dyDescent="0.3">
      <c r="A77" s="8" t="s">
        <v>8</v>
      </c>
      <c r="B77" s="9" t="s">
        <v>9</v>
      </c>
      <c r="C77" s="9" t="s">
        <v>10</v>
      </c>
      <c r="D77" s="9" t="s">
        <v>11</v>
      </c>
      <c r="E77" s="9" t="s">
        <v>12</v>
      </c>
      <c r="F77" s="9" t="s">
        <v>13</v>
      </c>
      <c r="G77" s="9" t="s">
        <v>14</v>
      </c>
      <c r="H77" s="9" t="s">
        <v>15</v>
      </c>
      <c r="I77" s="10" t="s">
        <v>16</v>
      </c>
    </row>
    <row r="78" spans="1:12" s="11" customFormat="1" x14ac:dyDescent="0.25">
      <c r="A78" s="12">
        <v>0.2</v>
      </c>
      <c r="B78" s="13">
        <f>B81*0.4</f>
        <v>22220</v>
      </c>
      <c r="C78" s="14">
        <f t="shared" ref="C78:I78" si="26">C81*0.4</f>
        <v>25380</v>
      </c>
      <c r="D78" s="14">
        <f t="shared" si="26"/>
        <v>28560</v>
      </c>
      <c r="E78" s="14">
        <f t="shared" si="26"/>
        <v>31720</v>
      </c>
      <c r="F78" s="14">
        <f t="shared" si="26"/>
        <v>34260</v>
      </c>
      <c r="G78" s="14">
        <f t="shared" si="26"/>
        <v>36800</v>
      </c>
      <c r="H78" s="14">
        <f t="shared" si="26"/>
        <v>39340</v>
      </c>
      <c r="I78" s="15">
        <f t="shared" si="26"/>
        <v>41880</v>
      </c>
    </row>
    <row r="79" spans="1:12" s="11" customFormat="1" x14ac:dyDescent="0.25">
      <c r="A79" s="16">
        <v>0.3</v>
      </c>
      <c r="B79" s="17">
        <f>B81*0.6</f>
        <v>33330</v>
      </c>
      <c r="C79" s="18">
        <f t="shared" ref="C79:I79" si="27">C81*0.6</f>
        <v>38070</v>
      </c>
      <c r="D79" s="18">
        <f t="shared" si="27"/>
        <v>42840</v>
      </c>
      <c r="E79" s="18">
        <f t="shared" si="27"/>
        <v>47580</v>
      </c>
      <c r="F79" s="18">
        <f t="shared" si="27"/>
        <v>51390</v>
      </c>
      <c r="G79" s="18">
        <f t="shared" si="27"/>
        <v>55200</v>
      </c>
      <c r="H79" s="18">
        <f t="shared" si="27"/>
        <v>59010</v>
      </c>
      <c r="I79" s="19">
        <f t="shared" si="27"/>
        <v>62820</v>
      </c>
    </row>
    <row r="80" spans="1:12" s="11" customFormat="1" x14ac:dyDescent="0.25">
      <c r="A80" s="16">
        <v>0.4</v>
      </c>
      <c r="B80" s="17">
        <f t="shared" ref="B80:I80" si="28">B81*0.8</f>
        <v>44440</v>
      </c>
      <c r="C80" s="18">
        <f t="shared" si="28"/>
        <v>50760</v>
      </c>
      <c r="D80" s="18">
        <f t="shared" si="28"/>
        <v>57120</v>
      </c>
      <c r="E80" s="18">
        <f t="shared" si="28"/>
        <v>63440</v>
      </c>
      <c r="F80" s="18">
        <f t="shared" si="28"/>
        <v>68520</v>
      </c>
      <c r="G80" s="18">
        <f t="shared" si="28"/>
        <v>73600</v>
      </c>
      <c r="H80" s="18">
        <f t="shared" si="28"/>
        <v>78680</v>
      </c>
      <c r="I80" s="19">
        <f t="shared" si="28"/>
        <v>83760</v>
      </c>
    </row>
    <row r="81" spans="1:9" s="11" customFormat="1" x14ac:dyDescent="0.25">
      <c r="A81" s="12">
        <v>0.5</v>
      </c>
      <c r="B81" s="14">
        <v>55550</v>
      </c>
      <c r="C81" s="14">
        <v>63450</v>
      </c>
      <c r="D81" s="14">
        <v>71400</v>
      </c>
      <c r="E81" s="14">
        <v>79300</v>
      </c>
      <c r="F81" s="14">
        <v>85650</v>
      </c>
      <c r="G81" s="14">
        <v>92000</v>
      </c>
      <c r="H81" s="14">
        <v>98350</v>
      </c>
      <c r="I81" s="15">
        <v>104700</v>
      </c>
    </row>
    <row r="82" spans="1:9" s="11" customFormat="1" x14ac:dyDescent="0.25">
      <c r="A82" s="16">
        <v>0.6</v>
      </c>
      <c r="B82" s="17">
        <f t="shared" ref="B82:I82" si="29">B81*1.2</f>
        <v>66660</v>
      </c>
      <c r="C82" s="18">
        <f t="shared" si="29"/>
        <v>76140</v>
      </c>
      <c r="D82" s="18">
        <f t="shared" si="29"/>
        <v>85680</v>
      </c>
      <c r="E82" s="18">
        <f t="shared" si="29"/>
        <v>95160</v>
      </c>
      <c r="F82" s="18">
        <f t="shared" si="29"/>
        <v>102780</v>
      </c>
      <c r="G82" s="18">
        <f t="shared" si="29"/>
        <v>110400</v>
      </c>
      <c r="H82" s="18">
        <f t="shared" si="29"/>
        <v>118020</v>
      </c>
      <c r="I82" s="19">
        <f t="shared" si="29"/>
        <v>125640</v>
      </c>
    </row>
    <row r="83" spans="1:9" s="11" customFormat="1" x14ac:dyDescent="0.25">
      <c r="A83" s="16">
        <v>0.7</v>
      </c>
      <c r="B83" s="17">
        <f>B81*1.4</f>
        <v>77770</v>
      </c>
      <c r="C83" s="18">
        <f t="shared" ref="C83:I83" si="30">C81*1.4</f>
        <v>88830</v>
      </c>
      <c r="D83" s="18">
        <f t="shared" si="30"/>
        <v>99960</v>
      </c>
      <c r="E83" s="18">
        <f t="shared" si="30"/>
        <v>111020</v>
      </c>
      <c r="F83" s="18">
        <f t="shared" si="30"/>
        <v>119909.99999999999</v>
      </c>
      <c r="G83" s="18">
        <f t="shared" si="30"/>
        <v>128799.99999999999</v>
      </c>
      <c r="H83" s="18">
        <f t="shared" si="30"/>
        <v>137690</v>
      </c>
      <c r="I83" s="19">
        <f t="shared" si="30"/>
        <v>146580</v>
      </c>
    </row>
    <row r="84" spans="1:9" s="11" customFormat="1" x14ac:dyDescent="0.25">
      <c r="A84" s="20">
        <v>0.8</v>
      </c>
      <c r="B84" s="21">
        <f>B81*1.6</f>
        <v>88880</v>
      </c>
      <c r="C84" s="22">
        <f t="shared" ref="C84:I84" si="31">C81*1.6</f>
        <v>101520</v>
      </c>
      <c r="D84" s="22">
        <f t="shared" si="31"/>
        <v>114240</v>
      </c>
      <c r="E84" s="22">
        <f t="shared" si="31"/>
        <v>126880</v>
      </c>
      <c r="F84" s="22">
        <f t="shared" si="31"/>
        <v>137040</v>
      </c>
      <c r="G84" s="22">
        <f t="shared" si="31"/>
        <v>147200</v>
      </c>
      <c r="H84" s="22">
        <f t="shared" si="31"/>
        <v>157360</v>
      </c>
      <c r="I84" s="23">
        <f t="shared" si="31"/>
        <v>167520</v>
      </c>
    </row>
    <row r="85" spans="1:9" s="24" customFormat="1" ht="27.95" customHeight="1" thickBot="1" x14ac:dyDescent="0.3">
      <c r="A85" s="36" t="s">
        <v>17</v>
      </c>
    </row>
    <row r="86" spans="1:9" ht="15.75" thickBot="1" x14ac:dyDescent="0.3">
      <c r="A86" s="25" t="s">
        <v>8</v>
      </c>
      <c r="B86" s="26" t="s">
        <v>9</v>
      </c>
      <c r="C86" s="26" t="s">
        <v>10</v>
      </c>
      <c r="D86" s="26" t="s">
        <v>11</v>
      </c>
      <c r="E86" s="26" t="s">
        <v>12</v>
      </c>
      <c r="F86" s="26" t="s">
        <v>13</v>
      </c>
      <c r="G86" s="26" t="s">
        <v>14</v>
      </c>
      <c r="H86" s="26" t="s">
        <v>15</v>
      </c>
      <c r="I86" s="27" t="s">
        <v>16</v>
      </c>
    </row>
    <row r="87" spans="1:9" x14ac:dyDescent="0.25">
      <c r="A87" s="12">
        <v>0.2</v>
      </c>
      <c r="B87" s="14">
        <f t="shared" ref="B87:I93" si="32">ROUNDDOWN((B78/12)*0.3,0)</f>
        <v>555</v>
      </c>
      <c r="C87" s="14">
        <f t="shared" si="32"/>
        <v>634</v>
      </c>
      <c r="D87" s="14">
        <f t="shared" si="32"/>
        <v>714</v>
      </c>
      <c r="E87" s="14">
        <f t="shared" si="32"/>
        <v>793</v>
      </c>
      <c r="F87" s="14">
        <f t="shared" si="32"/>
        <v>856</v>
      </c>
      <c r="G87" s="14">
        <f t="shared" si="32"/>
        <v>920</v>
      </c>
      <c r="H87" s="14">
        <f t="shared" si="32"/>
        <v>983</v>
      </c>
      <c r="I87" s="15">
        <f t="shared" si="32"/>
        <v>1047</v>
      </c>
    </row>
    <row r="88" spans="1:9" x14ac:dyDescent="0.25">
      <c r="A88" s="16">
        <v>0.3</v>
      </c>
      <c r="B88" s="18">
        <f t="shared" si="32"/>
        <v>833</v>
      </c>
      <c r="C88" s="18">
        <f t="shared" si="32"/>
        <v>951</v>
      </c>
      <c r="D88" s="18">
        <f t="shared" si="32"/>
        <v>1071</v>
      </c>
      <c r="E88" s="18">
        <f t="shared" si="32"/>
        <v>1189</v>
      </c>
      <c r="F88" s="18">
        <f t="shared" si="32"/>
        <v>1284</v>
      </c>
      <c r="G88" s="18">
        <f t="shared" si="32"/>
        <v>1380</v>
      </c>
      <c r="H88" s="18">
        <f t="shared" si="32"/>
        <v>1475</v>
      </c>
      <c r="I88" s="19">
        <f t="shared" si="32"/>
        <v>1570</v>
      </c>
    </row>
    <row r="89" spans="1:9" x14ac:dyDescent="0.25">
      <c r="A89" s="16">
        <v>0.4</v>
      </c>
      <c r="B89" s="18">
        <f t="shared" si="32"/>
        <v>1111</v>
      </c>
      <c r="C89" s="18">
        <f t="shared" si="32"/>
        <v>1269</v>
      </c>
      <c r="D89" s="18">
        <f t="shared" si="32"/>
        <v>1428</v>
      </c>
      <c r="E89" s="18">
        <f t="shared" si="32"/>
        <v>1586</v>
      </c>
      <c r="F89" s="18">
        <f t="shared" si="32"/>
        <v>1713</v>
      </c>
      <c r="G89" s="18">
        <f t="shared" si="32"/>
        <v>1840</v>
      </c>
      <c r="H89" s="18">
        <f t="shared" si="32"/>
        <v>1967</v>
      </c>
      <c r="I89" s="19">
        <f t="shared" si="32"/>
        <v>2094</v>
      </c>
    </row>
    <row r="90" spans="1:9" x14ac:dyDescent="0.25">
      <c r="A90" s="16">
        <v>0.5</v>
      </c>
      <c r="B90" s="18">
        <f t="shared" si="32"/>
        <v>1388</v>
      </c>
      <c r="C90" s="18">
        <f t="shared" si="32"/>
        <v>1586</v>
      </c>
      <c r="D90" s="18">
        <f t="shared" si="32"/>
        <v>1785</v>
      </c>
      <c r="E90" s="18">
        <f t="shared" si="32"/>
        <v>1982</v>
      </c>
      <c r="F90" s="18">
        <f t="shared" si="32"/>
        <v>2141</v>
      </c>
      <c r="G90" s="18">
        <f t="shared" si="32"/>
        <v>2300</v>
      </c>
      <c r="H90" s="18">
        <f t="shared" si="32"/>
        <v>2458</v>
      </c>
      <c r="I90" s="19">
        <f t="shared" si="32"/>
        <v>2617</v>
      </c>
    </row>
    <row r="91" spans="1:9" x14ac:dyDescent="0.25">
      <c r="A91" s="16">
        <v>0.6</v>
      </c>
      <c r="B91" s="18">
        <f t="shared" si="32"/>
        <v>1666</v>
      </c>
      <c r="C91" s="18">
        <f t="shared" si="32"/>
        <v>1903</v>
      </c>
      <c r="D91" s="18">
        <f t="shared" si="32"/>
        <v>2142</v>
      </c>
      <c r="E91" s="18">
        <f t="shared" si="32"/>
        <v>2379</v>
      </c>
      <c r="F91" s="18">
        <f t="shared" si="32"/>
        <v>2569</v>
      </c>
      <c r="G91" s="18">
        <f t="shared" si="32"/>
        <v>2760</v>
      </c>
      <c r="H91" s="18">
        <f t="shared" si="32"/>
        <v>2950</v>
      </c>
      <c r="I91" s="19">
        <f t="shared" si="32"/>
        <v>3141</v>
      </c>
    </row>
    <row r="92" spans="1:9" x14ac:dyDescent="0.25">
      <c r="A92" s="16">
        <v>0.7</v>
      </c>
      <c r="B92" s="18">
        <f t="shared" si="32"/>
        <v>1944</v>
      </c>
      <c r="C92" s="18">
        <f t="shared" si="32"/>
        <v>2220</v>
      </c>
      <c r="D92" s="18">
        <f t="shared" si="32"/>
        <v>2499</v>
      </c>
      <c r="E92" s="18">
        <f t="shared" si="32"/>
        <v>2775</v>
      </c>
      <c r="F92" s="18">
        <f t="shared" si="32"/>
        <v>2997</v>
      </c>
      <c r="G92" s="18">
        <f t="shared" si="32"/>
        <v>3220</v>
      </c>
      <c r="H92" s="18">
        <f t="shared" si="32"/>
        <v>3442</v>
      </c>
      <c r="I92" s="19">
        <f t="shared" si="32"/>
        <v>3664</v>
      </c>
    </row>
    <row r="93" spans="1:9" x14ac:dyDescent="0.25">
      <c r="A93" s="20">
        <v>0.8</v>
      </c>
      <c r="B93" s="22">
        <f t="shared" si="32"/>
        <v>2222</v>
      </c>
      <c r="C93" s="22">
        <f t="shared" si="32"/>
        <v>2538</v>
      </c>
      <c r="D93" s="22">
        <f t="shared" si="32"/>
        <v>2856</v>
      </c>
      <c r="E93" s="22">
        <f t="shared" si="32"/>
        <v>3172</v>
      </c>
      <c r="F93" s="22">
        <f t="shared" si="32"/>
        <v>3426</v>
      </c>
      <c r="G93" s="22">
        <f t="shared" si="32"/>
        <v>3680</v>
      </c>
      <c r="H93" s="22">
        <f t="shared" si="32"/>
        <v>3934</v>
      </c>
      <c r="I93" s="23">
        <f t="shared" si="32"/>
        <v>4188</v>
      </c>
    </row>
    <row r="94" spans="1:9" s="24" customFormat="1" ht="27.95" customHeight="1" thickBot="1" x14ac:dyDescent="0.3">
      <c r="A94" s="36" t="s">
        <v>18</v>
      </c>
    </row>
    <row r="95" spans="1:9" s="31" customFormat="1" ht="14.25" thickBot="1" x14ac:dyDescent="0.3">
      <c r="A95" s="28" t="s">
        <v>8</v>
      </c>
      <c r="B95" s="29" t="s">
        <v>19</v>
      </c>
      <c r="C95" s="29" t="s">
        <v>20</v>
      </c>
      <c r="D95" s="29" t="s">
        <v>21</v>
      </c>
      <c r="E95" s="29" t="s">
        <v>22</v>
      </c>
      <c r="F95" s="29" t="s">
        <v>23</v>
      </c>
      <c r="G95" s="30" t="s">
        <v>24</v>
      </c>
    </row>
    <row r="96" spans="1:9" x14ac:dyDescent="0.25">
      <c r="A96" s="12">
        <v>0.2</v>
      </c>
      <c r="B96" s="14">
        <f t="shared" ref="B96:B102" si="33">B87</f>
        <v>555</v>
      </c>
      <c r="C96" s="14">
        <f t="shared" ref="C96:C102" si="34">ROUNDDOWN((((B78 + C78)/2)/12)*0.3,0)</f>
        <v>595</v>
      </c>
      <c r="D96" s="14">
        <f t="shared" ref="D96:D102" si="35">ROUNDDOWN((((D78))/12)*0.3,0)</f>
        <v>714</v>
      </c>
      <c r="E96" s="14">
        <f t="shared" ref="E96:E102" si="36">ROUNDDOWN((((E78 +F78)/2)/12)*0.3,0)</f>
        <v>824</v>
      </c>
      <c r="F96" s="14">
        <f t="shared" ref="F96:F102" si="37">ROUNDDOWN((((G78))/12)*0.3,0)</f>
        <v>920</v>
      </c>
      <c r="G96" s="14">
        <f t="shared" ref="G96:G102" si="38">ROUNDDOWN((((H78 +I78)/2)/12)*0.3,0)</f>
        <v>1015</v>
      </c>
    </row>
    <row r="97" spans="1:12" x14ac:dyDescent="0.25">
      <c r="A97" s="16">
        <v>0.3</v>
      </c>
      <c r="B97" s="18">
        <f t="shared" si="33"/>
        <v>833</v>
      </c>
      <c r="C97" s="18">
        <f t="shared" si="34"/>
        <v>892</v>
      </c>
      <c r="D97" s="18">
        <f t="shared" si="35"/>
        <v>1071</v>
      </c>
      <c r="E97" s="18">
        <f t="shared" si="36"/>
        <v>1237</v>
      </c>
      <c r="F97" s="18">
        <f t="shared" si="37"/>
        <v>1380</v>
      </c>
      <c r="G97" s="18">
        <f t="shared" si="38"/>
        <v>1522</v>
      </c>
    </row>
    <row r="98" spans="1:12" x14ac:dyDescent="0.25">
      <c r="A98" s="16">
        <v>0.4</v>
      </c>
      <c r="B98" s="18">
        <f t="shared" si="33"/>
        <v>1111</v>
      </c>
      <c r="C98" s="18">
        <f t="shared" si="34"/>
        <v>1190</v>
      </c>
      <c r="D98" s="18">
        <f t="shared" si="35"/>
        <v>1428</v>
      </c>
      <c r="E98" s="18">
        <f t="shared" si="36"/>
        <v>1649</v>
      </c>
      <c r="F98" s="18">
        <f t="shared" si="37"/>
        <v>1840</v>
      </c>
      <c r="G98" s="18">
        <f t="shared" si="38"/>
        <v>2030</v>
      </c>
    </row>
    <row r="99" spans="1:12" x14ac:dyDescent="0.25">
      <c r="A99" s="16">
        <v>0.5</v>
      </c>
      <c r="B99" s="18">
        <f t="shared" si="33"/>
        <v>1388</v>
      </c>
      <c r="C99" s="18">
        <f t="shared" si="34"/>
        <v>1487</v>
      </c>
      <c r="D99" s="18">
        <f t="shared" si="35"/>
        <v>1785</v>
      </c>
      <c r="E99" s="18">
        <f t="shared" si="36"/>
        <v>2061</v>
      </c>
      <c r="F99" s="18">
        <f t="shared" si="37"/>
        <v>2300</v>
      </c>
      <c r="G99" s="18">
        <f t="shared" si="38"/>
        <v>2538</v>
      </c>
    </row>
    <row r="100" spans="1:12" x14ac:dyDescent="0.25">
      <c r="A100" s="16">
        <v>0.6</v>
      </c>
      <c r="B100" s="18">
        <f t="shared" si="33"/>
        <v>1666</v>
      </c>
      <c r="C100" s="18">
        <f t="shared" si="34"/>
        <v>1785</v>
      </c>
      <c r="D100" s="18">
        <f t="shared" si="35"/>
        <v>2142</v>
      </c>
      <c r="E100" s="18">
        <f t="shared" si="36"/>
        <v>2474</v>
      </c>
      <c r="F100" s="18">
        <f t="shared" si="37"/>
        <v>2760</v>
      </c>
      <c r="G100" s="18">
        <f t="shared" si="38"/>
        <v>3045</v>
      </c>
    </row>
    <row r="101" spans="1:12" x14ac:dyDescent="0.25">
      <c r="A101" s="16">
        <v>0.7</v>
      </c>
      <c r="B101" s="18">
        <f t="shared" si="33"/>
        <v>1944</v>
      </c>
      <c r="C101" s="18">
        <f t="shared" si="34"/>
        <v>2082</v>
      </c>
      <c r="D101" s="18">
        <f t="shared" si="35"/>
        <v>2499</v>
      </c>
      <c r="E101" s="18">
        <f t="shared" si="36"/>
        <v>2886</v>
      </c>
      <c r="F101" s="18">
        <f t="shared" si="37"/>
        <v>3220</v>
      </c>
      <c r="G101" s="18">
        <f t="shared" si="38"/>
        <v>3553</v>
      </c>
    </row>
    <row r="102" spans="1:12" x14ac:dyDescent="0.25">
      <c r="A102" s="20">
        <v>0.8</v>
      </c>
      <c r="B102" s="22">
        <f t="shared" si="33"/>
        <v>2222</v>
      </c>
      <c r="C102" s="22">
        <f t="shared" si="34"/>
        <v>2380</v>
      </c>
      <c r="D102" s="22">
        <f t="shared" si="35"/>
        <v>2856</v>
      </c>
      <c r="E102" s="22">
        <f t="shared" si="36"/>
        <v>3299</v>
      </c>
      <c r="F102" s="22">
        <f t="shared" si="37"/>
        <v>3680</v>
      </c>
      <c r="G102" s="22">
        <f t="shared" si="38"/>
        <v>4061</v>
      </c>
    </row>
    <row r="103" spans="1:12" s="24" customFormat="1" ht="33" customHeight="1" x14ac:dyDescent="0.25">
      <c r="A103" s="111" t="s">
        <v>33</v>
      </c>
      <c r="B103" s="111"/>
      <c r="C103" s="111"/>
      <c r="D103" s="111"/>
      <c r="E103" s="111"/>
      <c r="F103" s="111"/>
      <c r="G103" s="111"/>
      <c r="H103" s="111"/>
      <c r="I103" s="111"/>
    </row>
    <row r="104" spans="1:12" ht="15.75" x14ac:dyDescent="0.25">
      <c r="A104" s="103" t="s">
        <v>54</v>
      </c>
      <c r="B104" s="104"/>
      <c r="C104" s="105"/>
      <c r="D104" s="4" t="s">
        <v>28</v>
      </c>
      <c r="G104" s="33"/>
      <c r="K104" s="41"/>
      <c r="L104" s="42"/>
    </row>
    <row r="105" spans="1:12" ht="15.75" x14ac:dyDescent="0.25">
      <c r="A105" s="98" t="s">
        <v>5</v>
      </c>
      <c r="B105" s="99"/>
      <c r="C105" s="100"/>
      <c r="D105" s="5">
        <v>86200</v>
      </c>
      <c r="G105" s="34"/>
      <c r="K105" s="41"/>
      <c r="L105" s="43"/>
    </row>
    <row r="106" spans="1:12" ht="15.75" x14ac:dyDescent="0.25">
      <c r="A106" s="98" t="s">
        <v>6</v>
      </c>
      <c r="B106" s="99"/>
      <c r="C106" s="100"/>
      <c r="D106" s="6">
        <f>E112</f>
        <v>46400</v>
      </c>
      <c r="G106" s="35"/>
      <c r="K106" s="41"/>
      <c r="L106" s="45"/>
    </row>
    <row r="107" spans="1:12" s="7" customFormat="1" ht="27.95" customHeight="1" x14ac:dyDescent="0.25">
      <c r="A107" s="36" t="s">
        <v>7</v>
      </c>
    </row>
    <row r="108" spans="1:12" s="11" customFormat="1" ht="15.75" thickBot="1" x14ac:dyDescent="0.3">
      <c r="A108" s="8" t="s">
        <v>8</v>
      </c>
      <c r="B108" s="9" t="s">
        <v>9</v>
      </c>
      <c r="C108" s="9" t="s">
        <v>10</v>
      </c>
      <c r="D108" s="9" t="s">
        <v>11</v>
      </c>
      <c r="E108" s="9" t="s">
        <v>12</v>
      </c>
      <c r="F108" s="9" t="s">
        <v>13</v>
      </c>
      <c r="G108" s="9" t="s">
        <v>14</v>
      </c>
      <c r="H108" s="9" t="s">
        <v>15</v>
      </c>
      <c r="I108" s="10" t="s">
        <v>16</v>
      </c>
    </row>
    <row r="109" spans="1:12" s="11" customFormat="1" x14ac:dyDescent="0.25">
      <c r="A109" s="12">
        <v>0.2</v>
      </c>
      <c r="B109" s="13">
        <f>B112*0.4</f>
        <v>12980</v>
      </c>
      <c r="C109" s="14">
        <f t="shared" ref="C109:I109" si="39">C112*0.4</f>
        <v>14840</v>
      </c>
      <c r="D109" s="14">
        <f t="shared" si="39"/>
        <v>16700</v>
      </c>
      <c r="E109" s="14">
        <f t="shared" si="39"/>
        <v>18560</v>
      </c>
      <c r="F109" s="14">
        <f t="shared" si="39"/>
        <v>20040</v>
      </c>
      <c r="G109" s="14">
        <f t="shared" si="39"/>
        <v>21540</v>
      </c>
      <c r="H109" s="14">
        <f t="shared" si="39"/>
        <v>23020</v>
      </c>
      <c r="I109" s="15">
        <f t="shared" si="39"/>
        <v>24500</v>
      </c>
    </row>
    <row r="110" spans="1:12" s="11" customFormat="1" x14ac:dyDescent="0.25">
      <c r="A110" s="16">
        <v>0.3</v>
      </c>
      <c r="B110" s="17">
        <f>B112*0.6</f>
        <v>19470</v>
      </c>
      <c r="C110" s="18">
        <f t="shared" ref="C110:I110" si="40">C112*0.6</f>
        <v>22260</v>
      </c>
      <c r="D110" s="18">
        <f t="shared" si="40"/>
        <v>25050</v>
      </c>
      <c r="E110" s="18">
        <f t="shared" si="40"/>
        <v>27840</v>
      </c>
      <c r="F110" s="18">
        <f t="shared" si="40"/>
        <v>30060</v>
      </c>
      <c r="G110" s="18">
        <f t="shared" si="40"/>
        <v>32310</v>
      </c>
      <c r="H110" s="18">
        <f t="shared" si="40"/>
        <v>34530</v>
      </c>
      <c r="I110" s="19">
        <f t="shared" si="40"/>
        <v>36750</v>
      </c>
    </row>
    <row r="111" spans="1:12" s="11" customFormat="1" x14ac:dyDescent="0.25">
      <c r="A111" s="16">
        <v>0.4</v>
      </c>
      <c r="B111" s="17">
        <f t="shared" ref="B111:I111" si="41">B112*0.8</f>
        <v>25960</v>
      </c>
      <c r="C111" s="18">
        <f t="shared" si="41"/>
        <v>29680</v>
      </c>
      <c r="D111" s="18">
        <f t="shared" si="41"/>
        <v>33400</v>
      </c>
      <c r="E111" s="18">
        <f t="shared" si="41"/>
        <v>37120</v>
      </c>
      <c r="F111" s="18">
        <f t="shared" si="41"/>
        <v>40080</v>
      </c>
      <c r="G111" s="18">
        <f t="shared" si="41"/>
        <v>43080</v>
      </c>
      <c r="H111" s="18">
        <f t="shared" si="41"/>
        <v>46040</v>
      </c>
      <c r="I111" s="19">
        <f t="shared" si="41"/>
        <v>49000</v>
      </c>
    </row>
    <row r="112" spans="1:12" s="11" customFormat="1" x14ac:dyDescent="0.25">
      <c r="A112" s="12">
        <v>0.5</v>
      </c>
      <c r="B112" s="14">
        <v>32450</v>
      </c>
      <c r="C112" s="14">
        <v>37100</v>
      </c>
      <c r="D112" s="14">
        <v>41750</v>
      </c>
      <c r="E112" s="14">
        <v>46400</v>
      </c>
      <c r="F112" s="14">
        <v>50100</v>
      </c>
      <c r="G112" s="14">
        <v>53850</v>
      </c>
      <c r="H112" s="14">
        <v>57550</v>
      </c>
      <c r="I112" s="15">
        <v>61250</v>
      </c>
    </row>
    <row r="113" spans="1:9" s="11" customFormat="1" x14ac:dyDescent="0.25">
      <c r="A113" s="16">
        <v>0.6</v>
      </c>
      <c r="B113" s="17">
        <f t="shared" ref="B113:I113" si="42">B112*1.2</f>
        <v>38940</v>
      </c>
      <c r="C113" s="18">
        <f t="shared" si="42"/>
        <v>44520</v>
      </c>
      <c r="D113" s="18">
        <f t="shared" si="42"/>
        <v>50100</v>
      </c>
      <c r="E113" s="18">
        <f t="shared" si="42"/>
        <v>55680</v>
      </c>
      <c r="F113" s="18">
        <f t="shared" si="42"/>
        <v>60120</v>
      </c>
      <c r="G113" s="18">
        <f t="shared" si="42"/>
        <v>64620</v>
      </c>
      <c r="H113" s="18">
        <f t="shared" si="42"/>
        <v>69060</v>
      </c>
      <c r="I113" s="19">
        <f t="shared" si="42"/>
        <v>73500</v>
      </c>
    </row>
    <row r="114" spans="1:9" s="11" customFormat="1" x14ac:dyDescent="0.25">
      <c r="A114" s="16">
        <v>0.7</v>
      </c>
      <c r="B114" s="17">
        <f>B112*1.4</f>
        <v>45430</v>
      </c>
      <c r="C114" s="18">
        <f t="shared" ref="C114:I114" si="43">C112*1.4</f>
        <v>51940</v>
      </c>
      <c r="D114" s="18">
        <f t="shared" si="43"/>
        <v>58449.999999999993</v>
      </c>
      <c r="E114" s="18">
        <f t="shared" si="43"/>
        <v>64959.999999999993</v>
      </c>
      <c r="F114" s="18">
        <f t="shared" si="43"/>
        <v>70140</v>
      </c>
      <c r="G114" s="18">
        <f t="shared" si="43"/>
        <v>75390</v>
      </c>
      <c r="H114" s="18">
        <f t="shared" si="43"/>
        <v>80570</v>
      </c>
      <c r="I114" s="19">
        <f t="shared" si="43"/>
        <v>85750</v>
      </c>
    </row>
    <row r="115" spans="1:9" s="11" customFormat="1" x14ac:dyDescent="0.25">
      <c r="A115" s="20">
        <v>0.8</v>
      </c>
      <c r="B115" s="21">
        <f>B112*1.6</f>
        <v>51920</v>
      </c>
      <c r="C115" s="22">
        <f t="shared" ref="C115:I115" si="44">C112*1.6</f>
        <v>59360</v>
      </c>
      <c r="D115" s="22">
        <f t="shared" si="44"/>
        <v>66800</v>
      </c>
      <c r="E115" s="22">
        <f t="shared" si="44"/>
        <v>74240</v>
      </c>
      <c r="F115" s="22">
        <f t="shared" si="44"/>
        <v>80160</v>
      </c>
      <c r="G115" s="22">
        <f t="shared" si="44"/>
        <v>86160</v>
      </c>
      <c r="H115" s="22">
        <f t="shared" si="44"/>
        <v>92080</v>
      </c>
      <c r="I115" s="23">
        <f t="shared" si="44"/>
        <v>98000</v>
      </c>
    </row>
    <row r="116" spans="1:9" s="24" customFormat="1" ht="27.95" customHeight="1" thickBot="1" x14ac:dyDescent="0.3">
      <c r="A116" s="36" t="s">
        <v>17</v>
      </c>
    </row>
    <row r="117" spans="1:9" ht="15.75" thickBot="1" x14ac:dyDescent="0.3">
      <c r="A117" s="25" t="s">
        <v>8</v>
      </c>
      <c r="B117" s="26" t="s">
        <v>9</v>
      </c>
      <c r="C117" s="26" t="s">
        <v>10</v>
      </c>
      <c r="D117" s="26" t="s">
        <v>11</v>
      </c>
      <c r="E117" s="26" t="s">
        <v>12</v>
      </c>
      <c r="F117" s="26" t="s">
        <v>13</v>
      </c>
      <c r="G117" s="26" t="s">
        <v>14</v>
      </c>
      <c r="H117" s="26" t="s">
        <v>15</v>
      </c>
      <c r="I117" s="27" t="s">
        <v>16</v>
      </c>
    </row>
    <row r="118" spans="1:9" x14ac:dyDescent="0.25">
      <c r="A118" s="12">
        <v>0.2</v>
      </c>
      <c r="B118" s="14">
        <f t="shared" ref="B118:I124" si="45">ROUNDDOWN((B109/12)*0.3,0)</f>
        <v>324</v>
      </c>
      <c r="C118" s="14">
        <f t="shared" si="45"/>
        <v>371</v>
      </c>
      <c r="D118" s="14">
        <f t="shared" si="45"/>
        <v>417</v>
      </c>
      <c r="E118" s="14">
        <f t="shared" si="45"/>
        <v>464</v>
      </c>
      <c r="F118" s="14">
        <f t="shared" si="45"/>
        <v>501</v>
      </c>
      <c r="G118" s="14">
        <f t="shared" si="45"/>
        <v>538</v>
      </c>
      <c r="H118" s="14">
        <f t="shared" si="45"/>
        <v>575</v>
      </c>
      <c r="I118" s="15">
        <f t="shared" si="45"/>
        <v>612</v>
      </c>
    </row>
    <row r="119" spans="1:9" x14ac:dyDescent="0.25">
      <c r="A119" s="16">
        <v>0.3</v>
      </c>
      <c r="B119" s="18">
        <f t="shared" si="45"/>
        <v>486</v>
      </c>
      <c r="C119" s="18">
        <f t="shared" si="45"/>
        <v>556</v>
      </c>
      <c r="D119" s="18">
        <f t="shared" si="45"/>
        <v>626</v>
      </c>
      <c r="E119" s="18">
        <f t="shared" si="45"/>
        <v>696</v>
      </c>
      <c r="F119" s="18">
        <f t="shared" si="45"/>
        <v>751</v>
      </c>
      <c r="G119" s="18">
        <f t="shared" si="45"/>
        <v>807</v>
      </c>
      <c r="H119" s="18">
        <f t="shared" si="45"/>
        <v>863</v>
      </c>
      <c r="I119" s="19">
        <f t="shared" si="45"/>
        <v>918</v>
      </c>
    </row>
    <row r="120" spans="1:9" x14ac:dyDescent="0.25">
      <c r="A120" s="16">
        <v>0.4</v>
      </c>
      <c r="B120" s="18">
        <f t="shared" si="45"/>
        <v>649</v>
      </c>
      <c r="C120" s="18">
        <f t="shared" si="45"/>
        <v>742</v>
      </c>
      <c r="D120" s="18">
        <f t="shared" si="45"/>
        <v>835</v>
      </c>
      <c r="E120" s="18">
        <f t="shared" si="45"/>
        <v>928</v>
      </c>
      <c r="F120" s="18">
        <f t="shared" si="45"/>
        <v>1002</v>
      </c>
      <c r="G120" s="18">
        <f t="shared" si="45"/>
        <v>1077</v>
      </c>
      <c r="H120" s="18">
        <f t="shared" si="45"/>
        <v>1151</v>
      </c>
      <c r="I120" s="19">
        <f t="shared" si="45"/>
        <v>1225</v>
      </c>
    </row>
    <row r="121" spans="1:9" x14ac:dyDescent="0.25">
      <c r="A121" s="16">
        <v>0.5</v>
      </c>
      <c r="B121" s="18">
        <f t="shared" si="45"/>
        <v>811</v>
      </c>
      <c r="C121" s="18">
        <f t="shared" si="45"/>
        <v>927</v>
      </c>
      <c r="D121" s="18">
        <f t="shared" si="45"/>
        <v>1043</v>
      </c>
      <c r="E121" s="18">
        <f t="shared" si="45"/>
        <v>1160</v>
      </c>
      <c r="F121" s="18">
        <f t="shared" si="45"/>
        <v>1252</v>
      </c>
      <c r="G121" s="18">
        <f t="shared" si="45"/>
        <v>1346</v>
      </c>
      <c r="H121" s="18">
        <f t="shared" si="45"/>
        <v>1438</v>
      </c>
      <c r="I121" s="19">
        <f t="shared" si="45"/>
        <v>1531</v>
      </c>
    </row>
    <row r="122" spans="1:9" x14ac:dyDescent="0.25">
      <c r="A122" s="16">
        <v>0.6</v>
      </c>
      <c r="B122" s="18">
        <f t="shared" si="45"/>
        <v>973</v>
      </c>
      <c r="C122" s="18">
        <f t="shared" si="45"/>
        <v>1113</v>
      </c>
      <c r="D122" s="18">
        <f t="shared" si="45"/>
        <v>1252</v>
      </c>
      <c r="E122" s="18">
        <f t="shared" si="45"/>
        <v>1392</v>
      </c>
      <c r="F122" s="18">
        <f t="shared" si="45"/>
        <v>1503</v>
      </c>
      <c r="G122" s="18">
        <f t="shared" si="45"/>
        <v>1615</v>
      </c>
      <c r="H122" s="18">
        <f t="shared" si="45"/>
        <v>1726</v>
      </c>
      <c r="I122" s="19">
        <f t="shared" si="45"/>
        <v>1837</v>
      </c>
    </row>
    <row r="123" spans="1:9" x14ac:dyDescent="0.25">
      <c r="A123" s="16">
        <v>0.7</v>
      </c>
      <c r="B123" s="18">
        <f t="shared" si="45"/>
        <v>1135</v>
      </c>
      <c r="C123" s="18">
        <f t="shared" si="45"/>
        <v>1298</v>
      </c>
      <c r="D123" s="18">
        <f t="shared" si="45"/>
        <v>1461</v>
      </c>
      <c r="E123" s="18">
        <f t="shared" si="45"/>
        <v>1624</v>
      </c>
      <c r="F123" s="18">
        <f t="shared" si="45"/>
        <v>1753</v>
      </c>
      <c r="G123" s="18">
        <f t="shared" si="45"/>
        <v>1884</v>
      </c>
      <c r="H123" s="18">
        <f t="shared" si="45"/>
        <v>2014</v>
      </c>
      <c r="I123" s="19">
        <f t="shared" si="45"/>
        <v>2143</v>
      </c>
    </row>
    <row r="124" spans="1:9" x14ac:dyDescent="0.25">
      <c r="A124" s="20">
        <v>0.8</v>
      </c>
      <c r="B124" s="22">
        <f t="shared" si="45"/>
        <v>1298</v>
      </c>
      <c r="C124" s="22">
        <f t="shared" si="45"/>
        <v>1484</v>
      </c>
      <c r="D124" s="22">
        <f t="shared" si="45"/>
        <v>1670</v>
      </c>
      <c r="E124" s="22">
        <f t="shared" si="45"/>
        <v>1856</v>
      </c>
      <c r="F124" s="22">
        <f t="shared" si="45"/>
        <v>2004</v>
      </c>
      <c r="G124" s="22">
        <f t="shared" si="45"/>
        <v>2154</v>
      </c>
      <c r="H124" s="22">
        <f t="shared" si="45"/>
        <v>2302</v>
      </c>
      <c r="I124" s="23">
        <f t="shared" si="45"/>
        <v>2450</v>
      </c>
    </row>
    <row r="125" spans="1:9" s="24" customFormat="1" ht="27.95" customHeight="1" thickBot="1" x14ac:dyDescent="0.3">
      <c r="A125" s="36" t="s">
        <v>18</v>
      </c>
    </row>
    <row r="126" spans="1:9" s="31" customFormat="1" ht="14.25" thickBot="1" x14ac:dyDescent="0.3">
      <c r="A126" s="28" t="s">
        <v>8</v>
      </c>
      <c r="B126" s="29" t="s">
        <v>19</v>
      </c>
      <c r="C126" s="29" t="s">
        <v>20</v>
      </c>
      <c r="D126" s="29" t="s">
        <v>21</v>
      </c>
      <c r="E126" s="29" t="s">
        <v>22</v>
      </c>
      <c r="F126" s="29" t="s">
        <v>23</v>
      </c>
      <c r="G126" s="30" t="s">
        <v>24</v>
      </c>
    </row>
    <row r="127" spans="1:9" x14ac:dyDescent="0.25">
      <c r="A127" s="12">
        <v>0.2</v>
      </c>
      <c r="B127" s="14">
        <f t="shared" ref="B127:B133" si="46">B118</f>
        <v>324</v>
      </c>
      <c r="C127" s="14">
        <f t="shared" ref="C127:C133" si="47">ROUNDDOWN((((B109 + C109)/2)/12)*0.3,0)</f>
        <v>347</v>
      </c>
      <c r="D127" s="14">
        <f t="shared" ref="D127:D133" si="48">ROUNDDOWN((((D109))/12)*0.3,0)</f>
        <v>417</v>
      </c>
      <c r="E127" s="14">
        <f t="shared" ref="E127:E133" si="49">ROUNDDOWN((((E109 +F109)/2)/12)*0.3,0)</f>
        <v>482</v>
      </c>
      <c r="F127" s="14">
        <f t="shared" ref="F127:F133" si="50">ROUNDDOWN((((G109))/12)*0.3,0)</f>
        <v>538</v>
      </c>
      <c r="G127" s="14">
        <f t="shared" ref="G127:G133" si="51">ROUNDDOWN((((H109 +I109)/2)/12)*0.3,0)</f>
        <v>594</v>
      </c>
    </row>
    <row r="128" spans="1:9" x14ac:dyDescent="0.25">
      <c r="A128" s="16">
        <v>0.3</v>
      </c>
      <c r="B128" s="18">
        <f t="shared" si="46"/>
        <v>486</v>
      </c>
      <c r="C128" s="18">
        <f t="shared" si="47"/>
        <v>521</v>
      </c>
      <c r="D128" s="18">
        <f t="shared" si="48"/>
        <v>626</v>
      </c>
      <c r="E128" s="18">
        <f t="shared" si="49"/>
        <v>723</v>
      </c>
      <c r="F128" s="18">
        <f t="shared" si="50"/>
        <v>807</v>
      </c>
      <c r="G128" s="18">
        <f t="shared" si="51"/>
        <v>891</v>
      </c>
    </row>
    <row r="129" spans="1:11" x14ac:dyDescent="0.25">
      <c r="A129" s="16">
        <v>0.4</v>
      </c>
      <c r="B129" s="18">
        <f t="shared" si="46"/>
        <v>649</v>
      </c>
      <c r="C129" s="18">
        <f t="shared" si="47"/>
        <v>695</v>
      </c>
      <c r="D129" s="18">
        <f t="shared" si="48"/>
        <v>835</v>
      </c>
      <c r="E129" s="18">
        <f t="shared" si="49"/>
        <v>965</v>
      </c>
      <c r="F129" s="18">
        <f t="shared" si="50"/>
        <v>1077</v>
      </c>
      <c r="G129" s="18">
        <f t="shared" si="51"/>
        <v>1188</v>
      </c>
    </row>
    <row r="130" spans="1:11" x14ac:dyDescent="0.25">
      <c r="A130" s="16">
        <v>0.5</v>
      </c>
      <c r="B130" s="18">
        <f t="shared" si="46"/>
        <v>811</v>
      </c>
      <c r="C130" s="18">
        <f t="shared" si="47"/>
        <v>869</v>
      </c>
      <c r="D130" s="18">
        <f t="shared" si="48"/>
        <v>1043</v>
      </c>
      <c r="E130" s="18">
        <f t="shared" si="49"/>
        <v>1206</v>
      </c>
      <c r="F130" s="18">
        <f t="shared" si="50"/>
        <v>1346</v>
      </c>
      <c r="G130" s="18">
        <f t="shared" si="51"/>
        <v>1485</v>
      </c>
    </row>
    <row r="131" spans="1:11" x14ac:dyDescent="0.25">
      <c r="A131" s="16">
        <v>0.6</v>
      </c>
      <c r="B131" s="18">
        <f t="shared" si="46"/>
        <v>973</v>
      </c>
      <c r="C131" s="18">
        <f t="shared" si="47"/>
        <v>1043</v>
      </c>
      <c r="D131" s="18">
        <f t="shared" si="48"/>
        <v>1252</v>
      </c>
      <c r="E131" s="18">
        <f t="shared" si="49"/>
        <v>1447</v>
      </c>
      <c r="F131" s="18">
        <f t="shared" si="50"/>
        <v>1615</v>
      </c>
      <c r="G131" s="18">
        <f t="shared" si="51"/>
        <v>1782</v>
      </c>
    </row>
    <row r="132" spans="1:11" x14ac:dyDescent="0.25">
      <c r="A132" s="16">
        <v>0.7</v>
      </c>
      <c r="B132" s="18">
        <f t="shared" si="46"/>
        <v>1135</v>
      </c>
      <c r="C132" s="18">
        <f t="shared" si="47"/>
        <v>1217</v>
      </c>
      <c r="D132" s="18">
        <f t="shared" si="48"/>
        <v>1461</v>
      </c>
      <c r="E132" s="18">
        <f t="shared" si="49"/>
        <v>1688</v>
      </c>
      <c r="F132" s="18">
        <f t="shared" si="50"/>
        <v>1884</v>
      </c>
      <c r="G132" s="18">
        <f t="shared" si="51"/>
        <v>2079</v>
      </c>
    </row>
    <row r="133" spans="1:11" x14ac:dyDescent="0.25">
      <c r="A133" s="20">
        <v>0.8</v>
      </c>
      <c r="B133" s="22">
        <f t="shared" si="46"/>
        <v>1298</v>
      </c>
      <c r="C133" s="22">
        <f t="shared" si="47"/>
        <v>1391</v>
      </c>
      <c r="D133" s="22">
        <f t="shared" si="48"/>
        <v>1670</v>
      </c>
      <c r="E133" s="22">
        <f t="shared" si="49"/>
        <v>1930</v>
      </c>
      <c r="F133" s="22">
        <f t="shared" si="50"/>
        <v>2154</v>
      </c>
      <c r="G133" s="22">
        <f t="shared" si="51"/>
        <v>2376</v>
      </c>
    </row>
    <row r="134" spans="1:11" s="24" customFormat="1" ht="33" customHeight="1" x14ac:dyDescent="0.25">
      <c r="A134" s="112" t="s">
        <v>35</v>
      </c>
      <c r="B134" s="112"/>
      <c r="C134" s="112"/>
      <c r="D134" s="112"/>
      <c r="E134" s="112"/>
      <c r="F134" s="112"/>
      <c r="G134" s="112"/>
      <c r="H134" s="112"/>
      <c r="I134" s="112"/>
      <c r="J134" s="78"/>
      <c r="K134" s="78"/>
    </row>
    <row r="135" spans="1:11" ht="15.75" x14ac:dyDescent="0.25">
      <c r="A135" s="113" t="s">
        <v>55</v>
      </c>
      <c r="B135" s="114"/>
      <c r="C135" s="115"/>
      <c r="D135" s="47" t="s">
        <v>4</v>
      </c>
      <c r="E135" s="46"/>
      <c r="F135" s="46"/>
      <c r="G135" s="33"/>
      <c r="H135" s="46"/>
      <c r="I135" s="46"/>
      <c r="J135" s="49"/>
      <c r="K135" s="50"/>
    </row>
    <row r="136" spans="1:11" ht="15.75" x14ac:dyDescent="0.25">
      <c r="A136" s="116" t="s">
        <v>5</v>
      </c>
      <c r="B136" s="117"/>
      <c r="C136" s="118"/>
      <c r="D136" s="51">
        <v>119400</v>
      </c>
      <c r="E136" s="46"/>
      <c r="F136" s="46"/>
      <c r="G136" s="34"/>
      <c r="H136" s="46"/>
      <c r="I136" s="46"/>
      <c r="J136" s="44"/>
      <c r="K136" s="52"/>
    </row>
    <row r="137" spans="1:11" ht="15.75" x14ac:dyDescent="0.25">
      <c r="A137" s="116" t="s">
        <v>6</v>
      </c>
      <c r="B137" s="117"/>
      <c r="C137" s="118"/>
      <c r="D137" s="53">
        <v>59700</v>
      </c>
      <c r="E137" s="46"/>
      <c r="F137" s="46"/>
      <c r="G137" s="35"/>
      <c r="H137" s="46"/>
      <c r="I137" s="46"/>
      <c r="J137" s="44"/>
      <c r="K137" s="54"/>
    </row>
    <row r="138" spans="1:11" s="24" customFormat="1" ht="27.95" customHeight="1" thickBot="1" x14ac:dyDescent="0.3">
      <c r="A138" s="79" t="s">
        <v>7</v>
      </c>
      <c r="B138" s="79"/>
      <c r="C138" s="79"/>
      <c r="D138" s="79"/>
      <c r="E138" s="80"/>
      <c r="F138" s="80"/>
      <c r="G138" s="80"/>
      <c r="H138" s="80"/>
      <c r="I138" s="80"/>
      <c r="J138" s="80"/>
      <c r="K138" s="80"/>
    </row>
    <row r="139" spans="1:11" ht="15.75" thickBot="1" x14ac:dyDescent="0.3">
      <c r="A139" s="55" t="s">
        <v>8</v>
      </c>
      <c r="B139" s="56" t="s">
        <v>9</v>
      </c>
      <c r="C139" s="56" t="s">
        <v>10</v>
      </c>
      <c r="D139" s="56" t="s">
        <v>11</v>
      </c>
      <c r="E139" s="56" t="s">
        <v>12</v>
      </c>
      <c r="F139" s="56" t="s">
        <v>13</v>
      </c>
      <c r="G139" s="56" t="s">
        <v>14</v>
      </c>
      <c r="H139" s="56" t="s">
        <v>15</v>
      </c>
      <c r="I139" s="57" t="s">
        <v>16</v>
      </c>
      <c r="J139" s="58"/>
      <c r="K139" s="58"/>
    </row>
    <row r="140" spans="1:11" x14ac:dyDescent="0.25">
      <c r="A140" s="59">
        <v>0.2</v>
      </c>
      <c r="B140" s="60">
        <v>16720</v>
      </c>
      <c r="C140" s="61">
        <v>19120</v>
      </c>
      <c r="D140" s="61">
        <v>21500</v>
      </c>
      <c r="E140" s="61">
        <v>23880</v>
      </c>
      <c r="F140" s="61">
        <v>25800</v>
      </c>
      <c r="G140" s="61">
        <v>27720</v>
      </c>
      <c r="H140" s="61">
        <v>29620</v>
      </c>
      <c r="I140" s="62">
        <v>31540</v>
      </c>
      <c r="J140" s="58"/>
      <c r="K140" s="58"/>
    </row>
    <row r="141" spans="1:11" x14ac:dyDescent="0.25">
      <c r="A141" s="63">
        <v>0.3</v>
      </c>
      <c r="B141" s="64">
        <v>25080</v>
      </c>
      <c r="C141" s="65">
        <v>28680</v>
      </c>
      <c r="D141" s="65">
        <v>32250</v>
      </c>
      <c r="E141" s="65">
        <v>35820</v>
      </c>
      <c r="F141" s="65">
        <v>38700</v>
      </c>
      <c r="G141" s="65">
        <v>41580</v>
      </c>
      <c r="H141" s="65">
        <v>44430</v>
      </c>
      <c r="I141" s="66">
        <v>47310</v>
      </c>
      <c r="J141" s="58"/>
      <c r="K141" s="58"/>
    </row>
    <row r="142" spans="1:11" x14ac:dyDescent="0.25">
      <c r="A142" s="63">
        <v>0.4</v>
      </c>
      <c r="B142" s="64">
        <v>33440</v>
      </c>
      <c r="C142" s="65">
        <v>38240</v>
      </c>
      <c r="D142" s="65">
        <v>43000</v>
      </c>
      <c r="E142" s="65">
        <v>47760</v>
      </c>
      <c r="F142" s="65">
        <v>51600</v>
      </c>
      <c r="G142" s="65">
        <v>55440</v>
      </c>
      <c r="H142" s="65">
        <v>59240</v>
      </c>
      <c r="I142" s="66">
        <v>63080</v>
      </c>
      <c r="J142" s="58"/>
      <c r="K142" s="58"/>
    </row>
    <row r="143" spans="1:11" x14ac:dyDescent="0.25">
      <c r="A143" s="59">
        <v>0.5</v>
      </c>
      <c r="B143" s="61">
        <v>41800</v>
      </c>
      <c r="C143" s="61">
        <v>47800</v>
      </c>
      <c r="D143" s="61">
        <v>53750</v>
      </c>
      <c r="E143" s="61">
        <v>59700</v>
      </c>
      <c r="F143" s="61">
        <v>64500</v>
      </c>
      <c r="G143" s="61">
        <v>69300</v>
      </c>
      <c r="H143" s="61">
        <v>74050</v>
      </c>
      <c r="I143" s="62">
        <v>78850</v>
      </c>
      <c r="J143" s="58"/>
      <c r="K143" s="58"/>
    </row>
    <row r="144" spans="1:11" x14ac:dyDescent="0.25">
      <c r="A144" s="63">
        <v>0.6</v>
      </c>
      <c r="B144" s="64">
        <v>50160</v>
      </c>
      <c r="C144" s="65">
        <v>57360</v>
      </c>
      <c r="D144" s="65">
        <v>64500</v>
      </c>
      <c r="E144" s="65">
        <v>71640</v>
      </c>
      <c r="F144" s="65">
        <v>77400</v>
      </c>
      <c r="G144" s="65">
        <v>83160</v>
      </c>
      <c r="H144" s="65">
        <v>88860</v>
      </c>
      <c r="I144" s="66">
        <v>94620</v>
      </c>
      <c r="J144" s="58"/>
      <c r="K144" s="58"/>
    </row>
    <row r="145" spans="1:11" x14ac:dyDescent="0.25">
      <c r="A145" s="63">
        <v>0.7</v>
      </c>
      <c r="B145" s="64">
        <v>58520</v>
      </c>
      <c r="C145" s="65">
        <v>66920</v>
      </c>
      <c r="D145" s="65">
        <v>75250</v>
      </c>
      <c r="E145" s="65">
        <v>83580</v>
      </c>
      <c r="F145" s="65">
        <v>90300</v>
      </c>
      <c r="G145" s="65">
        <v>97020</v>
      </c>
      <c r="H145" s="65">
        <v>103670</v>
      </c>
      <c r="I145" s="66">
        <v>110390</v>
      </c>
      <c r="J145" s="58"/>
      <c r="K145" s="58"/>
    </row>
    <row r="146" spans="1:11" ht="15.75" thickBot="1" x14ac:dyDescent="0.3">
      <c r="A146" s="67">
        <v>0.8</v>
      </c>
      <c r="B146" s="68">
        <v>66880</v>
      </c>
      <c r="C146" s="69">
        <v>76480</v>
      </c>
      <c r="D146" s="69">
        <v>86000</v>
      </c>
      <c r="E146" s="69">
        <v>95520</v>
      </c>
      <c r="F146" s="69">
        <v>103200</v>
      </c>
      <c r="G146" s="69">
        <v>110880</v>
      </c>
      <c r="H146" s="69">
        <v>118480</v>
      </c>
      <c r="I146" s="70">
        <v>126160</v>
      </c>
      <c r="J146" s="58"/>
      <c r="K146" s="58"/>
    </row>
    <row r="147" spans="1:11" s="24" customFormat="1" ht="27.95" customHeight="1" thickBot="1" x14ac:dyDescent="0.3">
      <c r="A147" s="79" t="s">
        <v>17</v>
      </c>
      <c r="B147" s="79"/>
      <c r="C147" s="79"/>
      <c r="D147" s="79"/>
      <c r="E147" s="78"/>
      <c r="F147" s="78"/>
      <c r="G147" s="78"/>
      <c r="H147" s="78"/>
      <c r="I147" s="78"/>
      <c r="J147" s="78"/>
      <c r="K147" s="78"/>
    </row>
    <row r="148" spans="1:11" ht="15.75" thickBot="1" x14ac:dyDescent="0.3">
      <c r="A148" s="72" t="s">
        <v>8</v>
      </c>
      <c r="B148" s="73" t="s">
        <v>9</v>
      </c>
      <c r="C148" s="73" t="s">
        <v>10</v>
      </c>
      <c r="D148" s="73" t="s">
        <v>11</v>
      </c>
      <c r="E148" s="73" t="s">
        <v>12</v>
      </c>
      <c r="F148" s="73" t="s">
        <v>13</v>
      </c>
      <c r="G148" s="73" t="s">
        <v>14</v>
      </c>
      <c r="H148" s="73" t="s">
        <v>15</v>
      </c>
      <c r="I148" s="74" t="s">
        <v>16</v>
      </c>
      <c r="J148" s="46"/>
      <c r="K148" s="46"/>
    </row>
    <row r="149" spans="1:11" x14ac:dyDescent="0.25">
      <c r="A149" s="75">
        <v>0.2</v>
      </c>
      <c r="B149" s="76">
        <v>418</v>
      </c>
      <c r="C149" s="76">
        <v>478</v>
      </c>
      <c r="D149" s="76">
        <v>537</v>
      </c>
      <c r="E149" s="76">
        <v>597</v>
      </c>
      <c r="F149" s="76">
        <v>645</v>
      </c>
      <c r="G149" s="76">
        <v>693</v>
      </c>
      <c r="H149" s="76">
        <v>740</v>
      </c>
      <c r="I149" s="77">
        <v>788</v>
      </c>
      <c r="J149" s="46"/>
      <c r="K149" s="46"/>
    </row>
    <row r="150" spans="1:11" x14ac:dyDescent="0.25">
      <c r="A150" s="63">
        <v>0.3</v>
      </c>
      <c r="B150" s="76">
        <v>627</v>
      </c>
      <c r="C150" s="76">
        <v>717</v>
      </c>
      <c r="D150" s="76">
        <v>806</v>
      </c>
      <c r="E150" s="76">
        <v>895</v>
      </c>
      <c r="F150" s="76">
        <v>967</v>
      </c>
      <c r="G150" s="76">
        <v>1039</v>
      </c>
      <c r="H150" s="76">
        <v>1110</v>
      </c>
      <c r="I150" s="66">
        <v>1182</v>
      </c>
      <c r="J150" s="46"/>
      <c r="K150" s="46"/>
    </row>
    <row r="151" spans="1:11" x14ac:dyDescent="0.25">
      <c r="A151" s="63">
        <v>0.4</v>
      </c>
      <c r="B151" s="76">
        <v>836</v>
      </c>
      <c r="C151" s="76">
        <v>956</v>
      </c>
      <c r="D151" s="76">
        <v>1075</v>
      </c>
      <c r="E151" s="76">
        <v>1194</v>
      </c>
      <c r="F151" s="76">
        <v>1290</v>
      </c>
      <c r="G151" s="76">
        <v>1386</v>
      </c>
      <c r="H151" s="76">
        <v>1481</v>
      </c>
      <c r="I151" s="66">
        <v>1577</v>
      </c>
      <c r="J151" s="46"/>
      <c r="K151" s="46"/>
    </row>
    <row r="152" spans="1:11" x14ac:dyDescent="0.25">
      <c r="A152" s="63">
        <v>0.5</v>
      </c>
      <c r="B152" s="76">
        <v>1045</v>
      </c>
      <c r="C152" s="76">
        <v>1195</v>
      </c>
      <c r="D152" s="76">
        <v>1343</v>
      </c>
      <c r="E152" s="76">
        <v>1492</v>
      </c>
      <c r="F152" s="76">
        <v>1612</v>
      </c>
      <c r="G152" s="76">
        <v>1732</v>
      </c>
      <c r="H152" s="76">
        <v>1851</v>
      </c>
      <c r="I152" s="66">
        <v>1971</v>
      </c>
      <c r="J152" s="46"/>
      <c r="K152" s="46"/>
    </row>
    <row r="153" spans="1:11" x14ac:dyDescent="0.25">
      <c r="A153" s="63">
        <v>0.6</v>
      </c>
      <c r="B153" s="76">
        <v>1254</v>
      </c>
      <c r="C153" s="76">
        <v>1434</v>
      </c>
      <c r="D153" s="76">
        <v>1612</v>
      </c>
      <c r="E153" s="76">
        <v>1791</v>
      </c>
      <c r="F153" s="76">
        <v>1935</v>
      </c>
      <c r="G153" s="76">
        <v>2079</v>
      </c>
      <c r="H153" s="76">
        <v>2221</v>
      </c>
      <c r="I153" s="66">
        <v>2365</v>
      </c>
      <c r="J153" s="46"/>
      <c r="K153" s="46"/>
    </row>
    <row r="154" spans="1:11" x14ac:dyDescent="0.25">
      <c r="A154" s="63">
        <v>0.7</v>
      </c>
      <c r="B154" s="76">
        <v>1463</v>
      </c>
      <c r="C154" s="76">
        <v>1673</v>
      </c>
      <c r="D154" s="76">
        <v>1881</v>
      </c>
      <c r="E154" s="76">
        <v>2089</v>
      </c>
      <c r="F154" s="76">
        <v>2257</v>
      </c>
      <c r="G154" s="76">
        <v>2425</v>
      </c>
      <c r="H154" s="76">
        <v>2591</v>
      </c>
      <c r="I154" s="66">
        <v>2759</v>
      </c>
      <c r="J154" s="46"/>
      <c r="K154" s="46"/>
    </row>
    <row r="155" spans="1:11" ht="15.75" thickBot="1" x14ac:dyDescent="0.3">
      <c r="A155" s="67">
        <v>0.8</v>
      </c>
      <c r="B155" s="69">
        <v>1672</v>
      </c>
      <c r="C155" s="69">
        <v>1912</v>
      </c>
      <c r="D155" s="69">
        <v>2150</v>
      </c>
      <c r="E155" s="69">
        <v>2388</v>
      </c>
      <c r="F155" s="69">
        <v>2580</v>
      </c>
      <c r="G155" s="69">
        <v>2772</v>
      </c>
      <c r="H155" s="69">
        <v>2962</v>
      </c>
      <c r="I155" s="70">
        <v>3154</v>
      </c>
      <c r="J155" s="46"/>
      <c r="K155" s="46"/>
    </row>
    <row r="156" spans="1:11" s="24" customFormat="1" ht="27.95" customHeight="1" thickBot="1" x14ac:dyDescent="0.3">
      <c r="A156" s="79" t="s">
        <v>18</v>
      </c>
      <c r="B156" s="79"/>
      <c r="C156" s="79"/>
      <c r="D156" s="78"/>
      <c r="E156" s="78"/>
      <c r="F156" s="78"/>
      <c r="G156" s="78"/>
      <c r="H156" s="78"/>
      <c r="I156" s="78"/>
      <c r="J156" s="78"/>
      <c r="K156" s="78"/>
    </row>
    <row r="157" spans="1:11" ht="15.75" thickBot="1" x14ac:dyDescent="0.3">
      <c r="A157" s="72" t="s">
        <v>8</v>
      </c>
      <c r="B157" s="73" t="s">
        <v>19</v>
      </c>
      <c r="C157" s="73" t="s">
        <v>20</v>
      </c>
      <c r="D157" s="73" t="s">
        <v>21</v>
      </c>
      <c r="E157" s="73" t="s">
        <v>22</v>
      </c>
      <c r="F157" s="73" t="s">
        <v>23</v>
      </c>
      <c r="G157" s="74" t="s">
        <v>24</v>
      </c>
      <c r="H157" s="46"/>
      <c r="I157" s="46"/>
      <c r="J157" s="46"/>
      <c r="K157" s="46"/>
    </row>
    <row r="158" spans="1:11" x14ac:dyDescent="0.25">
      <c r="A158" s="75">
        <v>0.2</v>
      </c>
      <c r="B158" s="76">
        <v>418</v>
      </c>
      <c r="C158" s="76">
        <v>448</v>
      </c>
      <c r="D158" s="76">
        <v>537</v>
      </c>
      <c r="E158" s="76">
        <v>621</v>
      </c>
      <c r="F158" s="76">
        <v>693</v>
      </c>
      <c r="G158" s="77">
        <v>764</v>
      </c>
      <c r="H158" s="46"/>
      <c r="I158" s="46"/>
      <c r="J158" s="46"/>
      <c r="K158" s="46"/>
    </row>
    <row r="159" spans="1:11" x14ac:dyDescent="0.25">
      <c r="A159" s="63">
        <v>0.3</v>
      </c>
      <c r="B159" s="76">
        <v>627</v>
      </c>
      <c r="C159" s="76">
        <v>672</v>
      </c>
      <c r="D159" s="76">
        <v>806</v>
      </c>
      <c r="E159" s="76">
        <v>931</v>
      </c>
      <c r="F159" s="76">
        <v>1039</v>
      </c>
      <c r="G159" s="66">
        <v>1146</v>
      </c>
      <c r="H159" s="46"/>
      <c r="I159" s="46"/>
      <c r="J159" s="46"/>
      <c r="K159" s="46"/>
    </row>
    <row r="160" spans="1:11" x14ac:dyDescent="0.25">
      <c r="A160" s="63">
        <v>0.4</v>
      </c>
      <c r="B160" s="76">
        <v>836</v>
      </c>
      <c r="C160" s="76">
        <v>896</v>
      </c>
      <c r="D160" s="76">
        <v>1075</v>
      </c>
      <c r="E160" s="76">
        <v>1242</v>
      </c>
      <c r="F160" s="76">
        <v>1386</v>
      </c>
      <c r="G160" s="66">
        <v>1529</v>
      </c>
      <c r="H160" s="46"/>
      <c r="I160" s="46"/>
      <c r="J160" s="46"/>
      <c r="K160" s="46"/>
    </row>
    <row r="161" spans="1:12" x14ac:dyDescent="0.25">
      <c r="A161" s="63">
        <v>0.5</v>
      </c>
      <c r="B161" s="76">
        <v>1045</v>
      </c>
      <c r="C161" s="76">
        <v>1120</v>
      </c>
      <c r="D161" s="76">
        <v>1343</v>
      </c>
      <c r="E161" s="76">
        <v>1552</v>
      </c>
      <c r="F161" s="76">
        <v>1732</v>
      </c>
      <c r="G161" s="66">
        <v>1911</v>
      </c>
      <c r="H161" s="46"/>
      <c r="I161" s="46"/>
      <c r="J161" s="46"/>
      <c r="K161" s="46"/>
    </row>
    <row r="162" spans="1:12" x14ac:dyDescent="0.25">
      <c r="A162" s="63">
        <v>0.6</v>
      </c>
      <c r="B162" s="76">
        <v>1254</v>
      </c>
      <c r="C162" s="76">
        <v>1344</v>
      </c>
      <c r="D162" s="76">
        <v>1612</v>
      </c>
      <c r="E162" s="76">
        <v>1863</v>
      </c>
      <c r="F162" s="76">
        <v>2079</v>
      </c>
      <c r="G162" s="66">
        <v>2293</v>
      </c>
      <c r="H162" s="46"/>
      <c r="I162" s="46"/>
      <c r="J162" s="46"/>
      <c r="K162" s="46"/>
    </row>
    <row r="163" spans="1:12" x14ac:dyDescent="0.25">
      <c r="A163" s="63">
        <v>0.7</v>
      </c>
      <c r="B163" s="76">
        <v>1463</v>
      </c>
      <c r="C163" s="76">
        <v>1568</v>
      </c>
      <c r="D163" s="76">
        <v>1881</v>
      </c>
      <c r="E163" s="76">
        <v>2173</v>
      </c>
      <c r="F163" s="76">
        <v>2425</v>
      </c>
      <c r="G163" s="66">
        <v>2675</v>
      </c>
      <c r="H163" s="46"/>
      <c r="I163" s="46"/>
      <c r="J163" s="46"/>
      <c r="K163" s="46"/>
    </row>
    <row r="164" spans="1:12" ht="15.75" thickBot="1" x14ac:dyDescent="0.3">
      <c r="A164" s="67">
        <v>0.8</v>
      </c>
      <c r="B164" s="69">
        <v>1672</v>
      </c>
      <c r="C164" s="69">
        <v>1792</v>
      </c>
      <c r="D164" s="69">
        <v>2150</v>
      </c>
      <c r="E164" s="69">
        <v>2484</v>
      </c>
      <c r="F164" s="69">
        <v>2772</v>
      </c>
      <c r="G164" s="70">
        <v>3058</v>
      </c>
      <c r="H164" s="46"/>
      <c r="I164" s="46"/>
      <c r="J164" s="46"/>
      <c r="K164" s="46"/>
    </row>
    <row r="165" spans="1:12" s="24" customFormat="1" ht="33" customHeight="1" x14ac:dyDescent="0.25">
      <c r="A165" s="112" t="s">
        <v>56</v>
      </c>
      <c r="B165" s="112"/>
      <c r="C165" s="112"/>
      <c r="D165" s="112"/>
      <c r="E165" s="112"/>
      <c r="F165" s="112"/>
      <c r="G165" s="112"/>
      <c r="H165" s="112"/>
      <c r="I165" s="112"/>
      <c r="J165" s="78"/>
      <c r="K165" s="78"/>
      <c r="L165" s="78"/>
    </row>
    <row r="166" spans="1:12" ht="15.75" x14ac:dyDescent="0.25">
      <c r="A166" s="119" t="s">
        <v>57</v>
      </c>
      <c r="B166" s="120"/>
      <c r="C166" s="121"/>
      <c r="D166" s="47" t="s">
        <v>53</v>
      </c>
      <c r="E166" s="46"/>
      <c r="F166" s="46"/>
      <c r="G166" s="33"/>
      <c r="H166" s="46"/>
      <c r="I166" s="46"/>
      <c r="J166" s="46"/>
      <c r="K166" s="39"/>
      <c r="L166" s="40"/>
    </row>
    <row r="167" spans="1:12" ht="15.75" x14ac:dyDescent="0.25">
      <c r="A167" s="116" t="s">
        <v>5</v>
      </c>
      <c r="B167" s="117"/>
      <c r="C167" s="118"/>
      <c r="D167" s="51">
        <v>163900</v>
      </c>
      <c r="E167" s="46"/>
      <c r="F167" s="46"/>
      <c r="G167" s="34"/>
      <c r="H167" s="46"/>
      <c r="I167" s="46"/>
      <c r="J167" s="46"/>
      <c r="K167" s="41"/>
      <c r="L167" s="42"/>
    </row>
    <row r="168" spans="1:12" ht="15.75" x14ac:dyDescent="0.25">
      <c r="A168" s="116" t="s">
        <v>6</v>
      </c>
      <c r="B168" s="117"/>
      <c r="C168" s="118"/>
      <c r="D168" s="53">
        <v>81950</v>
      </c>
      <c r="E168" s="46"/>
      <c r="F168" s="46"/>
      <c r="G168" s="35"/>
      <c r="H168" s="46"/>
      <c r="I168" s="46"/>
      <c r="J168" s="46"/>
      <c r="K168" s="41"/>
      <c r="L168" s="43"/>
    </row>
    <row r="169" spans="1:12" s="24" customFormat="1" ht="27.95" customHeight="1" thickBot="1" x14ac:dyDescent="0.3">
      <c r="A169" s="79" t="s">
        <v>7</v>
      </c>
      <c r="B169" s="79"/>
      <c r="C169" s="79"/>
      <c r="D169" s="79"/>
      <c r="E169" s="80"/>
      <c r="F169" s="80"/>
      <c r="G169" s="80"/>
      <c r="H169" s="80"/>
      <c r="I169" s="80"/>
      <c r="J169" s="80"/>
      <c r="K169" s="80"/>
      <c r="L169" s="80"/>
    </row>
    <row r="170" spans="1:12" ht="15.75" thickBot="1" x14ac:dyDescent="0.3">
      <c r="A170" s="55" t="s">
        <v>8</v>
      </c>
      <c r="B170" s="56" t="s">
        <v>9</v>
      </c>
      <c r="C170" s="56" t="s">
        <v>10</v>
      </c>
      <c r="D170" s="56" t="s">
        <v>11</v>
      </c>
      <c r="E170" s="56" t="s">
        <v>12</v>
      </c>
      <c r="F170" s="56" t="s">
        <v>13</v>
      </c>
      <c r="G170" s="56" t="s">
        <v>14</v>
      </c>
      <c r="H170" s="56" t="s">
        <v>15</v>
      </c>
      <c r="I170" s="57" t="s">
        <v>16</v>
      </c>
      <c r="J170" s="58"/>
      <c r="K170" s="58"/>
      <c r="L170" s="58"/>
    </row>
    <row r="171" spans="1:12" x14ac:dyDescent="0.25">
      <c r="A171" s="59">
        <v>0.2</v>
      </c>
      <c r="B171" s="60">
        <v>22960</v>
      </c>
      <c r="C171" s="61">
        <v>26240</v>
      </c>
      <c r="D171" s="61">
        <v>29520</v>
      </c>
      <c r="E171" s="61">
        <v>32780</v>
      </c>
      <c r="F171" s="61">
        <v>35420</v>
      </c>
      <c r="G171" s="61">
        <v>38040</v>
      </c>
      <c r="H171" s="61">
        <v>40660</v>
      </c>
      <c r="I171" s="62">
        <v>43280</v>
      </c>
      <c r="J171" s="58"/>
      <c r="K171" s="58"/>
      <c r="L171" s="58"/>
    </row>
    <row r="172" spans="1:12" x14ac:dyDescent="0.25">
      <c r="A172" s="63">
        <v>0.3</v>
      </c>
      <c r="B172" s="64">
        <v>34440</v>
      </c>
      <c r="C172" s="65">
        <v>39360</v>
      </c>
      <c r="D172" s="65">
        <v>44280</v>
      </c>
      <c r="E172" s="65">
        <v>49170</v>
      </c>
      <c r="F172" s="65">
        <v>53130</v>
      </c>
      <c r="G172" s="65">
        <v>57060</v>
      </c>
      <c r="H172" s="65">
        <v>60990</v>
      </c>
      <c r="I172" s="66">
        <v>64920</v>
      </c>
      <c r="J172" s="58"/>
      <c r="K172" s="58"/>
      <c r="L172" s="58"/>
    </row>
    <row r="173" spans="1:12" x14ac:dyDescent="0.25">
      <c r="A173" s="63">
        <v>0.4</v>
      </c>
      <c r="B173" s="64">
        <v>45920</v>
      </c>
      <c r="C173" s="65">
        <v>52480</v>
      </c>
      <c r="D173" s="65">
        <v>59040</v>
      </c>
      <c r="E173" s="65">
        <v>65560</v>
      </c>
      <c r="F173" s="65">
        <v>70840</v>
      </c>
      <c r="G173" s="65">
        <v>76080</v>
      </c>
      <c r="H173" s="65">
        <v>81320</v>
      </c>
      <c r="I173" s="66">
        <v>86560</v>
      </c>
      <c r="J173" s="58"/>
      <c r="K173" s="58"/>
      <c r="L173" s="58"/>
    </row>
    <row r="174" spans="1:12" x14ac:dyDescent="0.25">
      <c r="A174" s="59">
        <v>0.5</v>
      </c>
      <c r="B174" s="61">
        <v>57400</v>
      </c>
      <c r="C174" s="61">
        <v>65600</v>
      </c>
      <c r="D174" s="61">
        <v>73800</v>
      </c>
      <c r="E174" s="61">
        <v>81950</v>
      </c>
      <c r="F174" s="61">
        <v>88550</v>
      </c>
      <c r="G174" s="61">
        <v>95100</v>
      </c>
      <c r="H174" s="61">
        <v>101650</v>
      </c>
      <c r="I174" s="62">
        <v>108200</v>
      </c>
      <c r="J174" s="58"/>
      <c r="K174" s="58"/>
      <c r="L174" s="58"/>
    </row>
    <row r="175" spans="1:12" x14ac:dyDescent="0.25">
      <c r="A175" s="63">
        <v>0.6</v>
      </c>
      <c r="B175" s="64">
        <v>68880</v>
      </c>
      <c r="C175" s="65">
        <v>78720</v>
      </c>
      <c r="D175" s="65">
        <v>88560</v>
      </c>
      <c r="E175" s="65">
        <v>98340</v>
      </c>
      <c r="F175" s="65">
        <v>106260</v>
      </c>
      <c r="G175" s="65">
        <v>114120</v>
      </c>
      <c r="H175" s="65">
        <v>121980</v>
      </c>
      <c r="I175" s="66">
        <v>129840</v>
      </c>
      <c r="J175" s="58"/>
      <c r="K175" s="58"/>
      <c r="L175" s="58"/>
    </row>
    <row r="176" spans="1:12" x14ac:dyDescent="0.25">
      <c r="A176" s="63">
        <v>0.7</v>
      </c>
      <c r="B176" s="64">
        <v>80360</v>
      </c>
      <c r="C176" s="65">
        <v>91840</v>
      </c>
      <c r="D176" s="65">
        <v>103320</v>
      </c>
      <c r="E176" s="65">
        <v>114730</v>
      </c>
      <c r="F176" s="65">
        <v>123970</v>
      </c>
      <c r="G176" s="65">
        <v>133140</v>
      </c>
      <c r="H176" s="65">
        <v>142310</v>
      </c>
      <c r="I176" s="66">
        <v>151480</v>
      </c>
      <c r="J176" s="58"/>
      <c r="K176" s="58"/>
      <c r="L176" s="58"/>
    </row>
    <row r="177" spans="1:12" ht="15.75" thickBot="1" x14ac:dyDescent="0.3">
      <c r="A177" s="67">
        <v>0.8</v>
      </c>
      <c r="B177" s="68">
        <v>91840</v>
      </c>
      <c r="C177" s="69">
        <v>104960</v>
      </c>
      <c r="D177" s="69">
        <v>118080</v>
      </c>
      <c r="E177" s="69">
        <v>131120</v>
      </c>
      <c r="F177" s="69">
        <v>141680</v>
      </c>
      <c r="G177" s="69">
        <v>152160</v>
      </c>
      <c r="H177" s="69">
        <v>162640</v>
      </c>
      <c r="I177" s="70">
        <v>173120</v>
      </c>
      <c r="J177" s="58"/>
      <c r="K177" s="58"/>
      <c r="L177" s="58"/>
    </row>
    <row r="178" spans="1:12" s="24" customFormat="1" ht="27.95" customHeight="1" thickBot="1" x14ac:dyDescent="0.3">
      <c r="A178" s="79" t="s">
        <v>17</v>
      </c>
      <c r="B178" s="79"/>
      <c r="C178" s="79"/>
      <c r="D178" s="79"/>
      <c r="E178" s="78"/>
      <c r="F178" s="78"/>
      <c r="G178" s="78"/>
      <c r="H178" s="78"/>
      <c r="I178" s="78"/>
      <c r="J178" s="78"/>
      <c r="K178" s="78"/>
      <c r="L178" s="78"/>
    </row>
    <row r="179" spans="1:12" ht="15.75" thickBot="1" x14ac:dyDescent="0.3">
      <c r="A179" s="72" t="s">
        <v>8</v>
      </c>
      <c r="B179" s="73" t="s">
        <v>9</v>
      </c>
      <c r="C179" s="73" t="s">
        <v>10</v>
      </c>
      <c r="D179" s="73" t="s">
        <v>11</v>
      </c>
      <c r="E179" s="73" t="s">
        <v>12</v>
      </c>
      <c r="F179" s="73" t="s">
        <v>13</v>
      </c>
      <c r="G179" s="73" t="s">
        <v>14</v>
      </c>
      <c r="H179" s="73" t="s">
        <v>15</v>
      </c>
      <c r="I179" s="74" t="s">
        <v>16</v>
      </c>
      <c r="J179" s="46"/>
      <c r="K179" s="46"/>
      <c r="L179" s="46"/>
    </row>
    <row r="180" spans="1:12" x14ac:dyDescent="0.25">
      <c r="A180" s="75">
        <v>0.2</v>
      </c>
      <c r="B180" s="76">
        <v>574</v>
      </c>
      <c r="C180" s="76">
        <v>656</v>
      </c>
      <c r="D180" s="76">
        <v>738</v>
      </c>
      <c r="E180" s="76">
        <v>819</v>
      </c>
      <c r="F180" s="76">
        <v>885</v>
      </c>
      <c r="G180" s="76">
        <v>951</v>
      </c>
      <c r="H180" s="76">
        <v>1016</v>
      </c>
      <c r="I180" s="77">
        <v>1082</v>
      </c>
      <c r="J180" s="46"/>
      <c r="K180" s="46"/>
      <c r="L180" s="46"/>
    </row>
    <row r="181" spans="1:12" x14ac:dyDescent="0.25">
      <c r="A181" s="63">
        <v>0.3</v>
      </c>
      <c r="B181" s="76">
        <v>861</v>
      </c>
      <c r="C181" s="76">
        <v>984</v>
      </c>
      <c r="D181" s="76">
        <v>1107</v>
      </c>
      <c r="E181" s="76">
        <v>1229</v>
      </c>
      <c r="F181" s="76">
        <v>1328</v>
      </c>
      <c r="G181" s="76">
        <v>1426</v>
      </c>
      <c r="H181" s="76">
        <v>1524</v>
      </c>
      <c r="I181" s="66">
        <v>1623</v>
      </c>
      <c r="J181" s="46"/>
      <c r="K181" s="46"/>
      <c r="L181" s="46"/>
    </row>
    <row r="182" spans="1:12" x14ac:dyDescent="0.25">
      <c r="A182" s="63">
        <v>0.4</v>
      </c>
      <c r="B182" s="76">
        <v>1148</v>
      </c>
      <c r="C182" s="76">
        <v>1312</v>
      </c>
      <c r="D182" s="76">
        <v>1476</v>
      </c>
      <c r="E182" s="76">
        <v>1639</v>
      </c>
      <c r="F182" s="76">
        <v>1771</v>
      </c>
      <c r="G182" s="76">
        <v>1902</v>
      </c>
      <c r="H182" s="76">
        <v>2033</v>
      </c>
      <c r="I182" s="66">
        <v>2164</v>
      </c>
      <c r="J182" s="46"/>
      <c r="K182" s="46"/>
      <c r="L182" s="46"/>
    </row>
    <row r="183" spans="1:12" x14ac:dyDescent="0.25">
      <c r="A183" s="63">
        <v>0.5</v>
      </c>
      <c r="B183" s="76">
        <v>1435</v>
      </c>
      <c r="C183" s="76">
        <v>1640</v>
      </c>
      <c r="D183" s="76">
        <v>1845</v>
      </c>
      <c r="E183" s="76">
        <v>2048</v>
      </c>
      <c r="F183" s="76">
        <v>2213</v>
      </c>
      <c r="G183" s="76">
        <v>2377</v>
      </c>
      <c r="H183" s="76">
        <v>2541</v>
      </c>
      <c r="I183" s="66">
        <v>2705</v>
      </c>
      <c r="J183" s="46"/>
      <c r="K183" s="46"/>
      <c r="L183" s="46"/>
    </row>
    <row r="184" spans="1:12" x14ac:dyDescent="0.25">
      <c r="A184" s="63">
        <v>0.6</v>
      </c>
      <c r="B184" s="76">
        <v>1722</v>
      </c>
      <c r="C184" s="76">
        <v>1968</v>
      </c>
      <c r="D184" s="76">
        <v>2214</v>
      </c>
      <c r="E184" s="76">
        <v>2458</v>
      </c>
      <c r="F184" s="76">
        <v>2656</v>
      </c>
      <c r="G184" s="76">
        <v>2853</v>
      </c>
      <c r="H184" s="76">
        <v>3049</v>
      </c>
      <c r="I184" s="66">
        <v>3246</v>
      </c>
      <c r="J184" s="46"/>
      <c r="K184" s="46"/>
      <c r="L184" s="46"/>
    </row>
    <row r="185" spans="1:12" x14ac:dyDescent="0.25">
      <c r="A185" s="63">
        <v>0.7</v>
      </c>
      <c r="B185" s="76">
        <v>2009</v>
      </c>
      <c r="C185" s="76">
        <v>2296</v>
      </c>
      <c r="D185" s="76">
        <v>2583</v>
      </c>
      <c r="E185" s="76">
        <v>2868</v>
      </c>
      <c r="F185" s="76">
        <v>3099</v>
      </c>
      <c r="G185" s="76">
        <v>3328</v>
      </c>
      <c r="H185" s="76">
        <v>3557</v>
      </c>
      <c r="I185" s="66">
        <v>3787</v>
      </c>
      <c r="J185" s="46"/>
      <c r="K185" s="46"/>
      <c r="L185" s="46"/>
    </row>
    <row r="186" spans="1:12" ht="15.75" thickBot="1" x14ac:dyDescent="0.3">
      <c r="A186" s="67">
        <v>0.8</v>
      </c>
      <c r="B186" s="69">
        <v>2296</v>
      </c>
      <c r="C186" s="69">
        <v>2624</v>
      </c>
      <c r="D186" s="69">
        <v>2952</v>
      </c>
      <c r="E186" s="69">
        <v>3278</v>
      </c>
      <c r="F186" s="69">
        <v>3542</v>
      </c>
      <c r="G186" s="69">
        <v>3804</v>
      </c>
      <c r="H186" s="69">
        <v>4066</v>
      </c>
      <c r="I186" s="70">
        <v>4328</v>
      </c>
      <c r="J186" s="46"/>
      <c r="K186" s="46"/>
      <c r="L186" s="46"/>
    </row>
    <row r="187" spans="1:12" s="24" customFormat="1" ht="27.95" customHeight="1" thickBot="1" x14ac:dyDescent="0.3">
      <c r="A187" s="79" t="s">
        <v>18</v>
      </c>
      <c r="B187" s="79"/>
      <c r="C187" s="79"/>
      <c r="D187" s="78"/>
      <c r="E187" s="78"/>
      <c r="F187" s="78"/>
      <c r="G187" s="78"/>
      <c r="H187" s="78"/>
      <c r="I187" s="78"/>
      <c r="J187" s="78"/>
      <c r="K187" s="78"/>
      <c r="L187" s="78"/>
    </row>
    <row r="188" spans="1:12" ht="15.75" thickBot="1" x14ac:dyDescent="0.3">
      <c r="A188" s="72" t="s">
        <v>8</v>
      </c>
      <c r="B188" s="73" t="s">
        <v>19</v>
      </c>
      <c r="C188" s="73" t="s">
        <v>20</v>
      </c>
      <c r="D188" s="73" t="s">
        <v>21</v>
      </c>
      <c r="E188" s="73" t="s">
        <v>22</v>
      </c>
      <c r="F188" s="73" t="s">
        <v>23</v>
      </c>
      <c r="G188" s="74" t="s">
        <v>24</v>
      </c>
      <c r="H188" s="46"/>
      <c r="I188" s="46"/>
      <c r="J188" s="46"/>
      <c r="K188" s="46"/>
      <c r="L188" s="46"/>
    </row>
    <row r="189" spans="1:12" x14ac:dyDescent="0.25">
      <c r="A189" s="75">
        <v>0.2</v>
      </c>
      <c r="B189" s="76">
        <v>574</v>
      </c>
      <c r="C189" s="76">
        <v>615</v>
      </c>
      <c r="D189" s="76">
        <v>738</v>
      </c>
      <c r="E189" s="76">
        <v>852</v>
      </c>
      <c r="F189" s="76">
        <v>951</v>
      </c>
      <c r="G189" s="77">
        <v>1049</v>
      </c>
      <c r="H189" s="46"/>
      <c r="I189" s="46"/>
      <c r="J189" s="46"/>
      <c r="K189" s="46"/>
      <c r="L189" s="46"/>
    </row>
    <row r="190" spans="1:12" x14ac:dyDescent="0.25">
      <c r="A190" s="63">
        <v>0.3</v>
      </c>
      <c r="B190" s="76">
        <v>861</v>
      </c>
      <c r="C190" s="76">
        <v>922</v>
      </c>
      <c r="D190" s="76">
        <v>1107</v>
      </c>
      <c r="E190" s="76">
        <v>1278</v>
      </c>
      <c r="F190" s="76">
        <v>1426</v>
      </c>
      <c r="G190" s="66">
        <v>1573</v>
      </c>
      <c r="H190" s="46"/>
      <c r="I190" s="46"/>
      <c r="J190" s="46"/>
      <c r="K190" s="46"/>
      <c r="L190" s="46"/>
    </row>
    <row r="191" spans="1:12" x14ac:dyDescent="0.25">
      <c r="A191" s="63">
        <v>0.4</v>
      </c>
      <c r="B191" s="76">
        <v>1148</v>
      </c>
      <c r="C191" s="76">
        <v>1230</v>
      </c>
      <c r="D191" s="76">
        <v>1476</v>
      </c>
      <c r="E191" s="76">
        <v>1705</v>
      </c>
      <c r="F191" s="76">
        <v>1902</v>
      </c>
      <c r="G191" s="66">
        <v>2098</v>
      </c>
      <c r="H191" s="46"/>
      <c r="I191" s="46"/>
      <c r="J191" s="46"/>
      <c r="K191" s="46"/>
      <c r="L191" s="46"/>
    </row>
    <row r="192" spans="1:12" x14ac:dyDescent="0.25">
      <c r="A192" s="63">
        <v>0.5</v>
      </c>
      <c r="B192" s="76">
        <v>1435</v>
      </c>
      <c r="C192" s="76">
        <v>1537</v>
      </c>
      <c r="D192" s="76">
        <v>1845</v>
      </c>
      <c r="E192" s="76">
        <v>2131</v>
      </c>
      <c r="F192" s="76">
        <v>2377</v>
      </c>
      <c r="G192" s="66">
        <v>2623</v>
      </c>
      <c r="H192" s="46"/>
      <c r="I192" s="46"/>
      <c r="J192" s="46"/>
      <c r="K192" s="46"/>
      <c r="L192" s="46"/>
    </row>
    <row r="193" spans="1:12" x14ac:dyDescent="0.25">
      <c r="A193" s="63">
        <v>0.6</v>
      </c>
      <c r="B193" s="76">
        <v>1722</v>
      </c>
      <c r="C193" s="76">
        <v>1845</v>
      </c>
      <c r="D193" s="76">
        <v>2214</v>
      </c>
      <c r="E193" s="76">
        <v>2557</v>
      </c>
      <c r="F193" s="76">
        <v>2853</v>
      </c>
      <c r="G193" s="66">
        <v>3147</v>
      </c>
      <c r="H193" s="46"/>
      <c r="I193" s="46"/>
      <c r="J193" s="46"/>
      <c r="K193" s="46"/>
      <c r="L193" s="46"/>
    </row>
    <row r="194" spans="1:12" x14ac:dyDescent="0.25">
      <c r="A194" s="63">
        <v>0.7</v>
      </c>
      <c r="B194" s="76">
        <v>2009</v>
      </c>
      <c r="C194" s="76">
        <v>2152</v>
      </c>
      <c r="D194" s="76">
        <v>2583</v>
      </c>
      <c r="E194" s="76">
        <v>2983</v>
      </c>
      <c r="F194" s="76">
        <v>3328</v>
      </c>
      <c r="G194" s="66">
        <v>3672</v>
      </c>
      <c r="H194" s="46"/>
      <c r="I194" s="46"/>
      <c r="J194" s="46"/>
      <c r="K194" s="46"/>
      <c r="L194" s="46"/>
    </row>
    <row r="195" spans="1:12" ht="15.75" thickBot="1" x14ac:dyDescent="0.3">
      <c r="A195" s="67">
        <v>0.8</v>
      </c>
      <c r="B195" s="69">
        <v>2296</v>
      </c>
      <c r="C195" s="69">
        <v>2460</v>
      </c>
      <c r="D195" s="69">
        <v>2952</v>
      </c>
      <c r="E195" s="69">
        <v>3410</v>
      </c>
      <c r="F195" s="69">
        <v>3804</v>
      </c>
      <c r="G195" s="70">
        <v>4197</v>
      </c>
      <c r="H195" s="46"/>
      <c r="I195" s="46"/>
      <c r="J195" s="46"/>
      <c r="K195" s="46"/>
      <c r="L195" s="46"/>
    </row>
    <row r="196" spans="1:12" s="24" customFormat="1" ht="33" customHeight="1" x14ac:dyDescent="0.25">
      <c r="A196" s="111" t="s">
        <v>37</v>
      </c>
      <c r="B196" s="111"/>
      <c r="C196" s="111"/>
      <c r="D196" s="111"/>
      <c r="E196" s="111"/>
      <c r="F196" s="111"/>
      <c r="G196" s="111"/>
      <c r="H196" s="111"/>
      <c r="I196" s="111"/>
    </row>
    <row r="197" spans="1:12" ht="15.75" x14ac:dyDescent="0.25">
      <c r="A197" s="103" t="s">
        <v>58</v>
      </c>
      <c r="B197" s="104"/>
      <c r="C197" s="105"/>
      <c r="D197" s="4" t="s">
        <v>28</v>
      </c>
      <c r="G197" s="33"/>
      <c r="K197" s="41"/>
      <c r="L197" s="42"/>
    </row>
    <row r="198" spans="1:12" ht="15.75" x14ac:dyDescent="0.25">
      <c r="A198" s="98" t="s">
        <v>5</v>
      </c>
      <c r="B198" s="99"/>
      <c r="C198" s="100"/>
      <c r="D198" s="5">
        <v>87000</v>
      </c>
      <c r="G198" s="34"/>
      <c r="K198" s="41"/>
      <c r="L198" s="43"/>
    </row>
    <row r="199" spans="1:12" ht="15.75" x14ac:dyDescent="0.25">
      <c r="A199" s="98" t="s">
        <v>6</v>
      </c>
      <c r="B199" s="99"/>
      <c r="C199" s="100"/>
      <c r="D199" s="6">
        <f>E205</f>
        <v>46400</v>
      </c>
      <c r="G199" s="35"/>
      <c r="K199" s="41"/>
      <c r="L199" s="45"/>
    </row>
    <row r="200" spans="1:12" s="7" customFormat="1" ht="27.95" customHeight="1" x14ac:dyDescent="0.25">
      <c r="A200" s="36" t="s">
        <v>7</v>
      </c>
    </row>
    <row r="201" spans="1:12" s="11" customFormat="1" ht="15.75" thickBot="1" x14ac:dyDescent="0.3">
      <c r="A201" s="8" t="s">
        <v>8</v>
      </c>
      <c r="B201" s="9" t="s">
        <v>9</v>
      </c>
      <c r="C201" s="9" t="s">
        <v>10</v>
      </c>
      <c r="D201" s="9" t="s">
        <v>11</v>
      </c>
      <c r="E201" s="9" t="s">
        <v>12</v>
      </c>
      <c r="F201" s="9" t="s">
        <v>13</v>
      </c>
      <c r="G201" s="9" t="s">
        <v>14</v>
      </c>
      <c r="H201" s="9" t="s">
        <v>15</v>
      </c>
      <c r="I201" s="10" t="s">
        <v>16</v>
      </c>
    </row>
    <row r="202" spans="1:12" s="11" customFormat="1" x14ac:dyDescent="0.25">
      <c r="A202" s="12">
        <v>0.2</v>
      </c>
      <c r="B202" s="13">
        <f>B205*0.4</f>
        <v>12980</v>
      </c>
      <c r="C202" s="14">
        <f t="shared" ref="C202:I202" si="52">C205*0.4</f>
        <v>14840</v>
      </c>
      <c r="D202" s="14">
        <f t="shared" si="52"/>
        <v>16700</v>
      </c>
      <c r="E202" s="14">
        <f t="shared" si="52"/>
        <v>18560</v>
      </c>
      <c r="F202" s="14">
        <f t="shared" si="52"/>
        <v>20040</v>
      </c>
      <c r="G202" s="14">
        <f t="shared" si="52"/>
        <v>21540</v>
      </c>
      <c r="H202" s="14">
        <f t="shared" si="52"/>
        <v>23020</v>
      </c>
      <c r="I202" s="15">
        <f t="shared" si="52"/>
        <v>24500</v>
      </c>
    </row>
    <row r="203" spans="1:12" s="11" customFormat="1" x14ac:dyDescent="0.25">
      <c r="A203" s="16">
        <v>0.3</v>
      </c>
      <c r="B203" s="17">
        <f>B205*0.6</f>
        <v>19470</v>
      </c>
      <c r="C203" s="18">
        <f t="shared" ref="C203:I203" si="53">C205*0.6</f>
        <v>22260</v>
      </c>
      <c r="D203" s="18">
        <f t="shared" si="53"/>
        <v>25050</v>
      </c>
      <c r="E203" s="18">
        <f t="shared" si="53"/>
        <v>27840</v>
      </c>
      <c r="F203" s="18">
        <f t="shared" si="53"/>
        <v>30060</v>
      </c>
      <c r="G203" s="18">
        <f t="shared" si="53"/>
        <v>32310</v>
      </c>
      <c r="H203" s="18">
        <f t="shared" si="53"/>
        <v>34530</v>
      </c>
      <c r="I203" s="19">
        <f t="shared" si="53"/>
        <v>36750</v>
      </c>
    </row>
    <row r="204" spans="1:12" s="11" customFormat="1" x14ac:dyDescent="0.25">
      <c r="A204" s="16">
        <v>0.4</v>
      </c>
      <c r="B204" s="17">
        <f t="shared" ref="B204:I204" si="54">B205*0.8</f>
        <v>25960</v>
      </c>
      <c r="C204" s="18">
        <f t="shared" si="54"/>
        <v>29680</v>
      </c>
      <c r="D204" s="18">
        <f t="shared" si="54"/>
        <v>33400</v>
      </c>
      <c r="E204" s="18">
        <f t="shared" si="54"/>
        <v>37120</v>
      </c>
      <c r="F204" s="18">
        <f t="shared" si="54"/>
        <v>40080</v>
      </c>
      <c r="G204" s="18">
        <f t="shared" si="54"/>
        <v>43080</v>
      </c>
      <c r="H204" s="18">
        <f t="shared" si="54"/>
        <v>46040</v>
      </c>
      <c r="I204" s="19">
        <f t="shared" si="54"/>
        <v>49000</v>
      </c>
    </row>
    <row r="205" spans="1:12" s="11" customFormat="1" x14ac:dyDescent="0.25">
      <c r="A205" s="12">
        <v>0.5</v>
      </c>
      <c r="B205" s="14">
        <v>32450</v>
      </c>
      <c r="C205" s="14">
        <v>37100</v>
      </c>
      <c r="D205" s="14">
        <v>41750</v>
      </c>
      <c r="E205" s="14">
        <v>46400</v>
      </c>
      <c r="F205" s="14">
        <v>50100</v>
      </c>
      <c r="G205" s="14">
        <v>53850</v>
      </c>
      <c r="H205" s="14">
        <v>57550</v>
      </c>
      <c r="I205" s="15">
        <v>61250</v>
      </c>
    </row>
    <row r="206" spans="1:12" s="11" customFormat="1" x14ac:dyDescent="0.25">
      <c r="A206" s="16">
        <v>0.6</v>
      </c>
      <c r="B206" s="17">
        <f t="shared" ref="B206:I206" si="55">B205*1.2</f>
        <v>38940</v>
      </c>
      <c r="C206" s="18">
        <f t="shared" si="55"/>
        <v>44520</v>
      </c>
      <c r="D206" s="18">
        <f t="shared" si="55"/>
        <v>50100</v>
      </c>
      <c r="E206" s="18">
        <f t="shared" si="55"/>
        <v>55680</v>
      </c>
      <c r="F206" s="18">
        <f t="shared" si="55"/>
        <v>60120</v>
      </c>
      <c r="G206" s="18">
        <f t="shared" si="55"/>
        <v>64620</v>
      </c>
      <c r="H206" s="18">
        <f t="shared" si="55"/>
        <v>69060</v>
      </c>
      <c r="I206" s="19">
        <f t="shared" si="55"/>
        <v>73500</v>
      </c>
    </row>
    <row r="207" spans="1:12" s="11" customFormat="1" x14ac:dyDescent="0.25">
      <c r="A207" s="16">
        <v>0.7</v>
      </c>
      <c r="B207" s="17">
        <f>B205*1.4</f>
        <v>45430</v>
      </c>
      <c r="C207" s="18">
        <f t="shared" ref="C207:I207" si="56">C205*1.4</f>
        <v>51940</v>
      </c>
      <c r="D207" s="18">
        <f t="shared" si="56"/>
        <v>58449.999999999993</v>
      </c>
      <c r="E207" s="18">
        <f t="shared" si="56"/>
        <v>64959.999999999993</v>
      </c>
      <c r="F207" s="18">
        <f t="shared" si="56"/>
        <v>70140</v>
      </c>
      <c r="G207" s="18">
        <f t="shared" si="56"/>
        <v>75390</v>
      </c>
      <c r="H207" s="18">
        <f t="shared" si="56"/>
        <v>80570</v>
      </c>
      <c r="I207" s="19">
        <f t="shared" si="56"/>
        <v>85750</v>
      </c>
    </row>
    <row r="208" spans="1:12" s="11" customFormat="1" x14ac:dyDescent="0.25">
      <c r="A208" s="20">
        <v>0.8</v>
      </c>
      <c r="B208" s="21">
        <f>B205*1.6</f>
        <v>51920</v>
      </c>
      <c r="C208" s="22">
        <f t="shared" ref="C208:I208" si="57">C205*1.6</f>
        <v>59360</v>
      </c>
      <c r="D208" s="22">
        <f t="shared" si="57"/>
        <v>66800</v>
      </c>
      <c r="E208" s="22">
        <f t="shared" si="57"/>
        <v>74240</v>
      </c>
      <c r="F208" s="22">
        <f t="shared" si="57"/>
        <v>80160</v>
      </c>
      <c r="G208" s="22">
        <f t="shared" si="57"/>
        <v>86160</v>
      </c>
      <c r="H208" s="22">
        <f t="shared" si="57"/>
        <v>92080</v>
      </c>
      <c r="I208" s="23">
        <f t="shared" si="57"/>
        <v>98000</v>
      </c>
    </row>
    <row r="209" spans="1:9" s="24" customFormat="1" ht="27.95" customHeight="1" thickBot="1" x14ac:dyDescent="0.3">
      <c r="A209" s="36" t="s">
        <v>17</v>
      </c>
    </row>
    <row r="210" spans="1:9" ht="15.75" thickBot="1" x14ac:dyDescent="0.3">
      <c r="A210" s="25" t="s">
        <v>8</v>
      </c>
      <c r="B210" s="26" t="s">
        <v>9</v>
      </c>
      <c r="C210" s="26" t="s">
        <v>10</v>
      </c>
      <c r="D210" s="26" t="s">
        <v>11</v>
      </c>
      <c r="E210" s="26" t="s">
        <v>12</v>
      </c>
      <c r="F210" s="26" t="s">
        <v>13</v>
      </c>
      <c r="G210" s="26" t="s">
        <v>14</v>
      </c>
      <c r="H210" s="26" t="s">
        <v>15</v>
      </c>
      <c r="I210" s="27" t="s">
        <v>16</v>
      </c>
    </row>
    <row r="211" spans="1:9" x14ac:dyDescent="0.25">
      <c r="A211" s="12">
        <v>0.2</v>
      </c>
      <c r="B211" s="14">
        <f t="shared" ref="B211:I217" si="58">ROUNDDOWN((B202/12)*0.3,0)</f>
        <v>324</v>
      </c>
      <c r="C211" s="14">
        <f t="shared" si="58"/>
        <v>371</v>
      </c>
      <c r="D211" s="14">
        <f t="shared" si="58"/>
        <v>417</v>
      </c>
      <c r="E211" s="14">
        <f t="shared" si="58"/>
        <v>464</v>
      </c>
      <c r="F211" s="14">
        <f t="shared" si="58"/>
        <v>501</v>
      </c>
      <c r="G211" s="14">
        <f t="shared" si="58"/>
        <v>538</v>
      </c>
      <c r="H211" s="14">
        <f t="shared" si="58"/>
        <v>575</v>
      </c>
      <c r="I211" s="15">
        <f t="shared" si="58"/>
        <v>612</v>
      </c>
    </row>
    <row r="212" spans="1:9" x14ac:dyDescent="0.25">
      <c r="A212" s="16">
        <v>0.3</v>
      </c>
      <c r="B212" s="18">
        <f t="shared" si="58"/>
        <v>486</v>
      </c>
      <c r="C212" s="18">
        <f t="shared" si="58"/>
        <v>556</v>
      </c>
      <c r="D212" s="18">
        <f t="shared" si="58"/>
        <v>626</v>
      </c>
      <c r="E212" s="18">
        <f t="shared" si="58"/>
        <v>696</v>
      </c>
      <c r="F212" s="18">
        <f t="shared" si="58"/>
        <v>751</v>
      </c>
      <c r="G212" s="18">
        <f t="shared" si="58"/>
        <v>807</v>
      </c>
      <c r="H212" s="18">
        <f t="shared" si="58"/>
        <v>863</v>
      </c>
      <c r="I212" s="19">
        <f t="shared" si="58"/>
        <v>918</v>
      </c>
    </row>
    <row r="213" spans="1:9" x14ac:dyDescent="0.25">
      <c r="A213" s="16">
        <v>0.4</v>
      </c>
      <c r="B213" s="18">
        <f t="shared" si="58"/>
        <v>649</v>
      </c>
      <c r="C213" s="18">
        <f t="shared" si="58"/>
        <v>742</v>
      </c>
      <c r="D213" s="18">
        <f t="shared" si="58"/>
        <v>835</v>
      </c>
      <c r="E213" s="18">
        <f t="shared" si="58"/>
        <v>928</v>
      </c>
      <c r="F213" s="18">
        <f t="shared" si="58"/>
        <v>1002</v>
      </c>
      <c r="G213" s="18">
        <f t="shared" si="58"/>
        <v>1077</v>
      </c>
      <c r="H213" s="18">
        <f t="shared" si="58"/>
        <v>1151</v>
      </c>
      <c r="I213" s="19">
        <f t="shared" si="58"/>
        <v>1225</v>
      </c>
    </row>
    <row r="214" spans="1:9" x14ac:dyDescent="0.25">
      <c r="A214" s="16">
        <v>0.5</v>
      </c>
      <c r="B214" s="18">
        <f t="shared" si="58"/>
        <v>811</v>
      </c>
      <c r="C214" s="18">
        <f t="shared" si="58"/>
        <v>927</v>
      </c>
      <c r="D214" s="18">
        <f t="shared" si="58"/>
        <v>1043</v>
      </c>
      <c r="E214" s="18">
        <f t="shared" si="58"/>
        <v>1160</v>
      </c>
      <c r="F214" s="18">
        <f t="shared" si="58"/>
        <v>1252</v>
      </c>
      <c r="G214" s="18">
        <f t="shared" si="58"/>
        <v>1346</v>
      </c>
      <c r="H214" s="18">
        <f t="shared" si="58"/>
        <v>1438</v>
      </c>
      <c r="I214" s="19">
        <f t="shared" si="58"/>
        <v>1531</v>
      </c>
    </row>
    <row r="215" spans="1:9" x14ac:dyDescent="0.25">
      <c r="A215" s="16">
        <v>0.6</v>
      </c>
      <c r="B215" s="18">
        <f t="shared" si="58"/>
        <v>973</v>
      </c>
      <c r="C215" s="18">
        <f t="shared" si="58"/>
        <v>1113</v>
      </c>
      <c r="D215" s="18">
        <f t="shared" si="58"/>
        <v>1252</v>
      </c>
      <c r="E215" s="18">
        <f t="shared" si="58"/>
        <v>1392</v>
      </c>
      <c r="F215" s="18">
        <f t="shared" si="58"/>
        <v>1503</v>
      </c>
      <c r="G215" s="18">
        <f t="shared" si="58"/>
        <v>1615</v>
      </c>
      <c r="H215" s="18">
        <f t="shared" si="58"/>
        <v>1726</v>
      </c>
      <c r="I215" s="19">
        <f t="shared" si="58"/>
        <v>1837</v>
      </c>
    </row>
    <row r="216" spans="1:9" x14ac:dyDescent="0.25">
      <c r="A216" s="16">
        <v>0.7</v>
      </c>
      <c r="B216" s="18">
        <f t="shared" si="58"/>
        <v>1135</v>
      </c>
      <c r="C216" s="18">
        <f t="shared" si="58"/>
        <v>1298</v>
      </c>
      <c r="D216" s="18">
        <f t="shared" si="58"/>
        <v>1461</v>
      </c>
      <c r="E216" s="18">
        <f t="shared" si="58"/>
        <v>1624</v>
      </c>
      <c r="F216" s="18">
        <f t="shared" si="58"/>
        <v>1753</v>
      </c>
      <c r="G216" s="18">
        <f t="shared" si="58"/>
        <v>1884</v>
      </c>
      <c r="H216" s="18">
        <f t="shared" si="58"/>
        <v>2014</v>
      </c>
      <c r="I216" s="19">
        <f t="shared" si="58"/>
        <v>2143</v>
      </c>
    </row>
    <row r="217" spans="1:9" x14ac:dyDescent="0.25">
      <c r="A217" s="20">
        <v>0.8</v>
      </c>
      <c r="B217" s="22">
        <f t="shared" si="58"/>
        <v>1298</v>
      </c>
      <c r="C217" s="22">
        <f t="shared" si="58"/>
        <v>1484</v>
      </c>
      <c r="D217" s="22">
        <f t="shared" si="58"/>
        <v>1670</v>
      </c>
      <c r="E217" s="22">
        <f t="shared" si="58"/>
        <v>1856</v>
      </c>
      <c r="F217" s="22">
        <f t="shared" si="58"/>
        <v>2004</v>
      </c>
      <c r="G217" s="22">
        <f t="shared" si="58"/>
        <v>2154</v>
      </c>
      <c r="H217" s="22">
        <f t="shared" si="58"/>
        <v>2302</v>
      </c>
      <c r="I217" s="23">
        <f t="shared" si="58"/>
        <v>2450</v>
      </c>
    </row>
    <row r="218" spans="1:9" s="24" customFormat="1" ht="27.95" customHeight="1" thickBot="1" x14ac:dyDescent="0.3">
      <c r="A218" s="36" t="s">
        <v>18</v>
      </c>
    </row>
    <row r="219" spans="1:9" ht="15.75" thickBot="1" x14ac:dyDescent="0.3">
      <c r="A219" s="25" t="s">
        <v>8</v>
      </c>
      <c r="B219" s="26" t="s">
        <v>19</v>
      </c>
      <c r="C219" s="26" t="s">
        <v>20</v>
      </c>
      <c r="D219" s="26" t="s">
        <v>21</v>
      </c>
      <c r="E219" s="26" t="s">
        <v>22</v>
      </c>
      <c r="F219" s="26" t="s">
        <v>23</v>
      </c>
      <c r="G219" s="27" t="s">
        <v>24</v>
      </c>
    </row>
    <row r="220" spans="1:9" x14ac:dyDescent="0.25">
      <c r="A220" s="12">
        <v>0.2</v>
      </c>
      <c r="B220" s="14">
        <f t="shared" ref="B220:B226" si="59">B211</f>
        <v>324</v>
      </c>
      <c r="C220" s="14">
        <f t="shared" ref="C220:C226" si="60">ROUNDDOWN((((B202 + C202)/2)/12)*0.3,0)</f>
        <v>347</v>
      </c>
      <c r="D220" s="14">
        <f t="shared" ref="D220:D226" si="61">ROUNDDOWN((((D202))/12)*0.3,0)</f>
        <v>417</v>
      </c>
      <c r="E220" s="14">
        <f t="shared" ref="E220:E226" si="62">ROUNDDOWN((((E202 +F202)/2)/12)*0.3,0)</f>
        <v>482</v>
      </c>
      <c r="F220" s="14">
        <f t="shared" ref="F220:F226" si="63">ROUNDDOWN((((G202))/12)*0.3,0)</f>
        <v>538</v>
      </c>
      <c r="G220" s="14">
        <f t="shared" ref="G220:G226" si="64">ROUNDDOWN((((H202 +I202)/2)/12)*0.3,0)</f>
        <v>594</v>
      </c>
    </row>
    <row r="221" spans="1:9" x14ac:dyDescent="0.25">
      <c r="A221" s="16">
        <v>0.3</v>
      </c>
      <c r="B221" s="18">
        <f t="shared" si="59"/>
        <v>486</v>
      </c>
      <c r="C221" s="18">
        <f t="shared" si="60"/>
        <v>521</v>
      </c>
      <c r="D221" s="18">
        <f t="shared" si="61"/>
        <v>626</v>
      </c>
      <c r="E221" s="18">
        <f t="shared" si="62"/>
        <v>723</v>
      </c>
      <c r="F221" s="18">
        <f t="shared" si="63"/>
        <v>807</v>
      </c>
      <c r="G221" s="18">
        <f t="shared" si="64"/>
        <v>891</v>
      </c>
    </row>
    <row r="222" spans="1:9" x14ac:dyDescent="0.25">
      <c r="A222" s="16">
        <v>0.4</v>
      </c>
      <c r="B222" s="18">
        <f t="shared" si="59"/>
        <v>649</v>
      </c>
      <c r="C222" s="18">
        <f t="shared" si="60"/>
        <v>695</v>
      </c>
      <c r="D222" s="18">
        <f t="shared" si="61"/>
        <v>835</v>
      </c>
      <c r="E222" s="18">
        <f t="shared" si="62"/>
        <v>965</v>
      </c>
      <c r="F222" s="18">
        <f t="shared" si="63"/>
        <v>1077</v>
      </c>
      <c r="G222" s="18">
        <f t="shared" si="64"/>
        <v>1188</v>
      </c>
    </row>
    <row r="223" spans="1:9" x14ac:dyDescent="0.25">
      <c r="A223" s="16">
        <v>0.5</v>
      </c>
      <c r="B223" s="18">
        <f t="shared" si="59"/>
        <v>811</v>
      </c>
      <c r="C223" s="18">
        <f t="shared" si="60"/>
        <v>869</v>
      </c>
      <c r="D223" s="18">
        <f t="shared" si="61"/>
        <v>1043</v>
      </c>
      <c r="E223" s="18">
        <f t="shared" si="62"/>
        <v>1206</v>
      </c>
      <c r="F223" s="18">
        <f t="shared" si="63"/>
        <v>1346</v>
      </c>
      <c r="G223" s="18">
        <f t="shared" si="64"/>
        <v>1485</v>
      </c>
    </row>
    <row r="224" spans="1:9" x14ac:dyDescent="0.25">
      <c r="A224" s="16">
        <v>0.6</v>
      </c>
      <c r="B224" s="18">
        <f t="shared" si="59"/>
        <v>973</v>
      </c>
      <c r="C224" s="18">
        <f t="shared" si="60"/>
        <v>1043</v>
      </c>
      <c r="D224" s="18">
        <f t="shared" si="61"/>
        <v>1252</v>
      </c>
      <c r="E224" s="18">
        <f t="shared" si="62"/>
        <v>1447</v>
      </c>
      <c r="F224" s="18">
        <f t="shared" si="63"/>
        <v>1615</v>
      </c>
      <c r="G224" s="18">
        <f t="shared" si="64"/>
        <v>1782</v>
      </c>
    </row>
    <row r="225" spans="1:12" x14ac:dyDescent="0.25">
      <c r="A225" s="16">
        <v>0.7</v>
      </c>
      <c r="B225" s="18">
        <f t="shared" si="59"/>
        <v>1135</v>
      </c>
      <c r="C225" s="18">
        <f t="shared" si="60"/>
        <v>1217</v>
      </c>
      <c r="D225" s="18">
        <f t="shared" si="61"/>
        <v>1461</v>
      </c>
      <c r="E225" s="18">
        <f t="shared" si="62"/>
        <v>1688</v>
      </c>
      <c r="F225" s="18">
        <f t="shared" si="63"/>
        <v>1884</v>
      </c>
      <c r="G225" s="18">
        <f t="shared" si="64"/>
        <v>2079</v>
      </c>
    </row>
    <row r="226" spans="1:12" x14ac:dyDescent="0.25">
      <c r="A226" s="20">
        <v>0.8</v>
      </c>
      <c r="B226" s="22">
        <f t="shared" si="59"/>
        <v>1298</v>
      </c>
      <c r="C226" s="22">
        <f t="shared" si="60"/>
        <v>1391</v>
      </c>
      <c r="D226" s="22">
        <f t="shared" si="61"/>
        <v>1670</v>
      </c>
      <c r="E226" s="22">
        <f t="shared" si="62"/>
        <v>1930</v>
      </c>
      <c r="F226" s="22">
        <f t="shared" si="63"/>
        <v>2154</v>
      </c>
      <c r="G226" s="22">
        <f t="shared" si="64"/>
        <v>2376</v>
      </c>
    </row>
    <row r="227" spans="1:12" s="24" customFormat="1" ht="33" customHeight="1" x14ac:dyDescent="0.25">
      <c r="A227" s="111" t="s">
        <v>39</v>
      </c>
      <c r="B227" s="111"/>
      <c r="C227" s="111"/>
      <c r="D227" s="111"/>
      <c r="E227" s="111"/>
      <c r="F227" s="111"/>
      <c r="G227" s="111"/>
      <c r="H227" s="111"/>
      <c r="I227" s="111"/>
    </row>
    <row r="228" spans="1:12" ht="15.75" x14ac:dyDescent="0.25">
      <c r="A228" s="103" t="s">
        <v>59</v>
      </c>
      <c r="B228" s="104"/>
      <c r="C228" s="105"/>
      <c r="D228" s="4" t="s">
        <v>28</v>
      </c>
      <c r="G228" s="33"/>
      <c r="K228" s="41"/>
      <c r="L228" s="42"/>
    </row>
    <row r="229" spans="1:12" ht="15.75" x14ac:dyDescent="0.25">
      <c r="A229" s="98" t="s">
        <v>5</v>
      </c>
      <c r="B229" s="99"/>
      <c r="C229" s="100"/>
      <c r="D229" s="5">
        <v>91200</v>
      </c>
      <c r="G229" s="34"/>
      <c r="K229" s="41"/>
      <c r="L229" s="43"/>
    </row>
    <row r="230" spans="1:12" ht="15.75" x14ac:dyDescent="0.25">
      <c r="A230" s="98" t="s">
        <v>6</v>
      </c>
      <c r="B230" s="99"/>
      <c r="C230" s="100"/>
      <c r="D230" s="6">
        <f>E236</f>
        <v>46850</v>
      </c>
      <c r="G230" s="35"/>
      <c r="K230" s="41"/>
      <c r="L230" s="45"/>
    </row>
    <row r="231" spans="1:12" s="7" customFormat="1" ht="27.95" customHeight="1" x14ac:dyDescent="0.25">
      <c r="A231" s="36" t="s">
        <v>7</v>
      </c>
    </row>
    <row r="232" spans="1:12" s="11" customFormat="1" ht="15.75" thickBot="1" x14ac:dyDescent="0.3">
      <c r="A232" s="8" t="s">
        <v>8</v>
      </c>
      <c r="B232" s="9" t="s">
        <v>9</v>
      </c>
      <c r="C232" s="9" t="s">
        <v>10</v>
      </c>
      <c r="D232" s="9" t="s">
        <v>11</v>
      </c>
      <c r="E232" s="9" t="s">
        <v>12</v>
      </c>
      <c r="F232" s="9" t="s">
        <v>13</v>
      </c>
      <c r="G232" s="9" t="s">
        <v>14</v>
      </c>
      <c r="H232" s="9" t="s">
        <v>15</v>
      </c>
      <c r="I232" s="10" t="s">
        <v>16</v>
      </c>
    </row>
    <row r="233" spans="1:12" s="11" customFormat="1" x14ac:dyDescent="0.25">
      <c r="A233" s="12">
        <v>0.2</v>
      </c>
      <c r="B233" s="13">
        <f>B236*0.4</f>
        <v>13120</v>
      </c>
      <c r="C233" s="14">
        <f t="shared" ref="C233:I233" si="65">C236*0.4</f>
        <v>15000</v>
      </c>
      <c r="D233" s="14">
        <f t="shared" si="65"/>
        <v>16880</v>
      </c>
      <c r="E233" s="14">
        <f t="shared" si="65"/>
        <v>18740</v>
      </c>
      <c r="F233" s="14">
        <f t="shared" si="65"/>
        <v>20240</v>
      </c>
      <c r="G233" s="14">
        <f t="shared" si="65"/>
        <v>21740</v>
      </c>
      <c r="H233" s="14">
        <f t="shared" si="65"/>
        <v>23240</v>
      </c>
      <c r="I233" s="15">
        <f t="shared" si="65"/>
        <v>24740</v>
      </c>
    </row>
    <row r="234" spans="1:12" s="11" customFormat="1" x14ac:dyDescent="0.25">
      <c r="A234" s="16">
        <v>0.3</v>
      </c>
      <c r="B234" s="17">
        <f>B236*0.6</f>
        <v>19680</v>
      </c>
      <c r="C234" s="18">
        <f t="shared" ref="C234:I234" si="66">C236*0.6</f>
        <v>22500</v>
      </c>
      <c r="D234" s="18">
        <f t="shared" si="66"/>
        <v>25320</v>
      </c>
      <c r="E234" s="18">
        <f t="shared" si="66"/>
        <v>28110</v>
      </c>
      <c r="F234" s="18">
        <f t="shared" si="66"/>
        <v>30360</v>
      </c>
      <c r="G234" s="18">
        <f t="shared" si="66"/>
        <v>32610</v>
      </c>
      <c r="H234" s="18">
        <f t="shared" si="66"/>
        <v>34860</v>
      </c>
      <c r="I234" s="19">
        <f t="shared" si="66"/>
        <v>37110</v>
      </c>
    </row>
    <row r="235" spans="1:12" s="11" customFormat="1" x14ac:dyDescent="0.25">
      <c r="A235" s="16">
        <v>0.4</v>
      </c>
      <c r="B235" s="17">
        <f t="shared" ref="B235:I235" si="67">B236*0.8</f>
        <v>26240</v>
      </c>
      <c r="C235" s="18">
        <f t="shared" si="67"/>
        <v>30000</v>
      </c>
      <c r="D235" s="18">
        <f t="shared" si="67"/>
        <v>33760</v>
      </c>
      <c r="E235" s="18">
        <f t="shared" si="67"/>
        <v>37480</v>
      </c>
      <c r="F235" s="18">
        <f t="shared" si="67"/>
        <v>40480</v>
      </c>
      <c r="G235" s="18">
        <f t="shared" si="67"/>
        <v>43480</v>
      </c>
      <c r="H235" s="18">
        <f t="shared" si="67"/>
        <v>46480</v>
      </c>
      <c r="I235" s="19">
        <f t="shared" si="67"/>
        <v>49480</v>
      </c>
    </row>
    <row r="236" spans="1:12" s="11" customFormat="1" x14ac:dyDescent="0.25">
      <c r="A236" s="12">
        <v>0.5</v>
      </c>
      <c r="B236" s="14">
        <v>32800</v>
      </c>
      <c r="C236" s="14">
        <v>37500</v>
      </c>
      <c r="D236" s="14">
        <v>42200</v>
      </c>
      <c r="E236" s="14">
        <v>46850</v>
      </c>
      <c r="F236" s="14">
        <v>50600</v>
      </c>
      <c r="G236" s="14">
        <v>54350</v>
      </c>
      <c r="H236" s="14">
        <v>58100</v>
      </c>
      <c r="I236" s="15">
        <v>61850</v>
      </c>
    </row>
    <row r="237" spans="1:12" s="11" customFormat="1" x14ac:dyDescent="0.25">
      <c r="A237" s="16">
        <v>0.6</v>
      </c>
      <c r="B237" s="17">
        <f t="shared" ref="B237:I237" si="68">B236*1.2</f>
        <v>39360</v>
      </c>
      <c r="C237" s="18">
        <f t="shared" si="68"/>
        <v>45000</v>
      </c>
      <c r="D237" s="18">
        <f t="shared" si="68"/>
        <v>50640</v>
      </c>
      <c r="E237" s="18">
        <f t="shared" si="68"/>
        <v>56220</v>
      </c>
      <c r="F237" s="18">
        <f t="shared" si="68"/>
        <v>60720</v>
      </c>
      <c r="G237" s="18">
        <f t="shared" si="68"/>
        <v>65220</v>
      </c>
      <c r="H237" s="18">
        <f t="shared" si="68"/>
        <v>69720</v>
      </c>
      <c r="I237" s="19">
        <f t="shared" si="68"/>
        <v>74220</v>
      </c>
    </row>
    <row r="238" spans="1:12" s="11" customFormat="1" x14ac:dyDescent="0.25">
      <c r="A238" s="16">
        <v>0.7</v>
      </c>
      <c r="B238" s="17">
        <f>B236*1.4</f>
        <v>45920</v>
      </c>
      <c r="C238" s="18">
        <f t="shared" ref="C238:I238" si="69">C236*1.4</f>
        <v>52500</v>
      </c>
      <c r="D238" s="18">
        <f t="shared" si="69"/>
        <v>59079.999999999993</v>
      </c>
      <c r="E238" s="18">
        <f t="shared" si="69"/>
        <v>65590</v>
      </c>
      <c r="F238" s="18">
        <f t="shared" si="69"/>
        <v>70840</v>
      </c>
      <c r="G238" s="18">
        <f t="shared" si="69"/>
        <v>76090</v>
      </c>
      <c r="H238" s="18">
        <f t="shared" si="69"/>
        <v>81340</v>
      </c>
      <c r="I238" s="19">
        <f t="shared" si="69"/>
        <v>86590</v>
      </c>
    </row>
    <row r="239" spans="1:12" s="11" customFormat="1" x14ac:dyDescent="0.25">
      <c r="A239" s="20">
        <v>0.8</v>
      </c>
      <c r="B239" s="21">
        <f>B236*1.6</f>
        <v>52480</v>
      </c>
      <c r="C239" s="22">
        <f t="shared" ref="C239:I239" si="70">C236*1.6</f>
        <v>60000</v>
      </c>
      <c r="D239" s="22">
        <f t="shared" si="70"/>
        <v>67520</v>
      </c>
      <c r="E239" s="22">
        <f t="shared" si="70"/>
        <v>74960</v>
      </c>
      <c r="F239" s="22">
        <f t="shared" si="70"/>
        <v>80960</v>
      </c>
      <c r="G239" s="22">
        <f t="shared" si="70"/>
        <v>86960</v>
      </c>
      <c r="H239" s="22">
        <f t="shared" si="70"/>
        <v>92960</v>
      </c>
      <c r="I239" s="23">
        <f t="shared" si="70"/>
        <v>98960</v>
      </c>
    </row>
    <row r="240" spans="1:12" s="24" customFormat="1" ht="27.95" customHeight="1" thickBot="1" x14ac:dyDescent="0.3">
      <c r="A240" s="36" t="s">
        <v>17</v>
      </c>
    </row>
    <row r="241" spans="1:9" ht="15.75" thickBot="1" x14ac:dyDescent="0.3">
      <c r="A241" s="25" t="s">
        <v>8</v>
      </c>
      <c r="B241" s="26" t="s">
        <v>9</v>
      </c>
      <c r="C241" s="26" t="s">
        <v>10</v>
      </c>
      <c r="D241" s="26" t="s">
        <v>11</v>
      </c>
      <c r="E241" s="26" t="s">
        <v>12</v>
      </c>
      <c r="F241" s="26" t="s">
        <v>13</v>
      </c>
      <c r="G241" s="26" t="s">
        <v>14</v>
      </c>
      <c r="H241" s="26" t="s">
        <v>15</v>
      </c>
      <c r="I241" s="27" t="s">
        <v>16</v>
      </c>
    </row>
    <row r="242" spans="1:9" x14ac:dyDescent="0.25">
      <c r="A242" s="12">
        <v>0.2</v>
      </c>
      <c r="B242" s="14">
        <f t="shared" ref="B242:I248" si="71">ROUNDDOWN((B233/12)*0.3,0)</f>
        <v>328</v>
      </c>
      <c r="C242" s="14">
        <f t="shared" si="71"/>
        <v>375</v>
      </c>
      <c r="D242" s="14">
        <f t="shared" si="71"/>
        <v>422</v>
      </c>
      <c r="E242" s="14">
        <f t="shared" si="71"/>
        <v>468</v>
      </c>
      <c r="F242" s="14">
        <f t="shared" si="71"/>
        <v>506</v>
      </c>
      <c r="G242" s="14">
        <f t="shared" si="71"/>
        <v>543</v>
      </c>
      <c r="H242" s="14">
        <f t="shared" si="71"/>
        <v>581</v>
      </c>
      <c r="I242" s="15">
        <f t="shared" si="71"/>
        <v>618</v>
      </c>
    </row>
    <row r="243" spans="1:9" x14ac:dyDescent="0.25">
      <c r="A243" s="16">
        <v>0.3</v>
      </c>
      <c r="B243" s="18">
        <f t="shared" si="71"/>
        <v>492</v>
      </c>
      <c r="C243" s="18">
        <f t="shared" si="71"/>
        <v>562</v>
      </c>
      <c r="D243" s="18">
        <f t="shared" si="71"/>
        <v>633</v>
      </c>
      <c r="E243" s="18">
        <f t="shared" si="71"/>
        <v>702</v>
      </c>
      <c r="F243" s="18">
        <f t="shared" si="71"/>
        <v>759</v>
      </c>
      <c r="G243" s="18">
        <f t="shared" si="71"/>
        <v>815</v>
      </c>
      <c r="H243" s="18">
        <f t="shared" si="71"/>
        <v>871</v>
      </c>
      <c r="I243" s="19">
        <f t="shared" si="71"/>
        <v>927</v>
      </c>
    </row>
    <row r="244" spans="1:9" x14ac:dyDescent="0.25">
      <c r="A244" s="16">
        <v>0.4</v>
      </c>
      <c r="B244" s="18">
        <f t="shared" si="71"/>
        <v>656</v>
      </c>
      <c r="C244" s="18">
        <f t="shared" si="71"/>
        <v>750</v>
      </c>
      <c r="D244" s="18">
        <f t="shared" si="71"/>
        <v>844</v>
      </c>
      <c r="E244" s="18">
        <f t="shared" si="71"/>
        <v>937</v>
      </c>
      <c r="F244" s="18">
        <f t="shared" si="71"/>
        <v>1012</v>
      </c>
      <c r="G244" s="18">
        <f t="shared" si="71"/>
        <v>1087</v>
      </c>
      <c r="H244" s="18">
        <f t="shared" si="71"/>
        <v>1162</v>
      </c>
      <c r="I244" s="19">
        <f t="shared" si="71"/>
        <v>1237</v>
      </c>
    </row>
    <row r="245" spans="1:9" x14ac:dyDescent="0.25">
      <c r="A245" s="16">
        <v>0.5</v>
      </c>
      <c r="B245" s="18">
        <f t="shared" si="71"/>
        <v>820</v>
      </c>
      <c r="C245" s="18">
        <f t="shared" si="71"/>
        <v>937</v>
      </c>
      <c r="D245" s="18">
        <f t="shared" si="71"/>
        <v>1055</v>
      </c>
      <c r="E245" s="18">
        <f t="shared" si="71"/>
        <v>1171</v>
      </c>
      <c r="F245" s="18">
        <f t="shared" si="71"/>
        <v>1265</v>
      </c>
      <c r="G245" s="18">
        <f t="shared" si="71"/>
        <v>1358</v>
      </c>
      <c r="H245" s="18">
        <f t="shared" si="71"/>
        <v>1452</v>
      </c>
      <c r="I245" s="19">
        <f t="shared" si="71"/>
        <v>1546</v>
      </c>
    </row>
    <row r="246" spans="1:9" x14ac:dyDescent="0.25">
      <c r="A246" s="16">
        <v>0.6</v>
      </c>
      <c r="B246" s="18">
        <f t="shared" si="71"/>
        <v>984</v>
      </c>
      <c r="C246" s="18">
        <f t="shared" si="71"/>
        <v>1125</v>
      </c>
      <c r="D246" s="18">
        <f t="shared" si="71"/>
        <v>1266</v>
      </c>
      <c r="E246" s="18">
        <f t="shared" si="71"/>
        <v>1405</v>
      </c>
      <c r="F246" s="18">
        <f t="shared" si="71"/>
        <v>1518</v>
      </c>
      <c r="G246" s="18">
        <f t="shared" si="71"/>
        <v>1630</v>
      </c>
      <c r="H246" s="18">
        <f t="shared" si="71"/>
        <v>1743</v>
      </c>
      <c r="I246" s="19">
        <f t="shared" si="71"/>
        <v>1855</v>
      </c>
    </row>
    <row r="247" spans="1:9" x14ac:dyDescent="0.25">
      <c r="A247" s="16">
        <v>0.7</v>
      </c>
      <c r="B247" s="18">
        <f t="shared" si="71"/>
        <v>1148</v>
      </c>
      <c r="C247" s="18">
        <f t="shared" si="71"/>
        <v>1312</v>
      </c>
      <c r="D247" s="18">
        <f t="shared" si="71"/>
        <v>1477</v>
      </c>
      <c r="E247" s="18">
        <f t="shared" si="71"/>
        <v>1639</v>
      </c>
      <c r="F247" s="18">
        <f t="shared" si="71"/>
        <v>1771</v>
      </c>
      <c r="G247" s="18">
        <f t="shared" si="71"/>
        <v>1902</v>
      </c>
      <c r="H247" s="18">
        <f t="shared" si="71"/>
        <v>2033</v>
      </c>
      <c r="I247" s="19">
        <f t="shared" si="71"/>
        <v>2164</v>
      </c>
    </row>
    <row r="248" spans="1:9" x14ac:dyDescent="0.25">
      <c r="A248" s="20">
        <v>0.8</v>
      </c>
      <c r="B248" s="22">
        <f t="shared" si="71"/>
        <v>1312</v>
      </c>
      <c r="C248" s="22">
        <f t="shared" si="71"/>
        <v>1500</v>
      </c>
      <c r="D248" s="22">
        <f t="shared" si="71"/>
        <v>1688</v>
      </c>
      <c r="E248" s="22">
        <f t="shared" si="71"/>
        <v>1874</v>
      </c>
      <c r="F248" s="22">
        <f t="shared" si="71"/>
        <v>2024</v>
      </c>
      <c r="G248" s="22">
        <f t="shared" si="71"/>
        <v>2174</v>
      </c>
      <c r="H248" s="22">
        <f t="shared" si="71"/>
        <v>2324</v>
      </c>
      <c r="I248" s="23">
        <f t="shared" si="71"/>
        <v>2474</v>
      </c>
    </row>
    <row r="249" spans="1:9" s="24" customFormat="1" ht="27.95" customHeight="1" thickBot="1" x14ac:dyDescent="0.3">
      <c r="A249" s="36" t="s">
        <v>18</v>
      </c>
    </row>
    <row r="250" spans="1:9" ht="15.75" thickBot="1" x14ac:dyDescent="0.3">
      <c r="A250" s="25" t="s">
        <v>8</v>
      </c>
      <c r="B250" s="26" t="s">
        <v>19</v>
      </c>
      <c r="C250" s="26" t="s">
        <v>20</v>
      </c>
      <c r="D250" s="26" t="s">
        <v>21</v>
      </c>
      <c r="E250" s="26" t="s">
        <v>22</v>
      </c>
      <c r="F250" s="26" t="s">
        <v>23</v>
      </c>
      <c r="G250" s="27" t="s">
        <v>24</v>
      </c>
    </row>
    <row r="251" spans="1:9" x14ac:dyDescent="0.25">
      <c r="A251" s="12">
        <v>0.2</v>
      </c>
      <c r="B251" s="14">
        <f t="shared" ref="B251:B257" si="72">B242</f>
        <v>328</v>
      </c>
      <c r="C251" s="14">
        <f t="shared" ref="C251:C257" si="73">ROUNDDOWN((((B233 + C233)/2)/12)*0.3,0)</f>
        <v>351</v>
      </c>
      <c r="D251" s="14">
        <f t="shared" ref="D251:D257" si="74">ROUNDDOWN((((D233))/12)*0.3,0)</f>
        <v>422</v>
      </c>
      <c r="E251" s="14">
        <f t="shared" ref="E251:E257" si="75">ROUNDDOWN((((E233 +F233)/2)/12)*0.3,0)</f>
        <v>487</v>
      </c>
      <c r="F251" s="14">
        <f t="shared" ref="F251:F257" si="76">ROUNDDOWN((((G233))/12)*0.3,0)</f>
        <v>543</v>
      </c>
      <c r="G251" s="14">
        <f t="shared" ref="G251:G257" si="77">ROUNDDOWN((((H233 +I233)/2)/12)*0.3,0)</f>
        <v>599</v>
      </c>
    </row>
    <row r="252" spans="1:9" x14ac:dyDescent="0.25">
      <c r="A252" s="16">
        <v>0.3</v>
      </c>
      <c r="B252" s="18">
        <f t="shared" si="72"/>
        <v>492</v>
      </c>
      <c r="C252" s="18">
        <f t="shared" si="73"/>
        <v>527</v>
      </c>
      <c r="D252" s="18">
        <f t="shared" si="74"/>
        <v>633</v>
      </c>
      <c r="E252" s="18">
        <f t="shared" si="75"/>
        <v>730</v>
      </c>
      <c r="F252" s="18">
        <f t="shared" si="76"/>
        <v>815</v>
      </c>
      <c r="G252" s="18">
        <f t="shared" si="77"/>
        <v>899</v>
      </c>
    </row>
    <row r="253" spans="1:9" x14ac:dyDescent="0.25">
      <c r="A253" s="16">
        <v>0.4</v>
      </c>
      <c r="B253" s="18">
        <f t="shared" si="72"/>
        <v>656</v>
      </c>
      <c r="C253" s="18">
        <f t="shared" si="73"/>
        <v>703</v>
      </c>
      <c r="D253" s="18">
        <f t="shared" si="74"/>
        <v>844</v>
      </c>
      <c r="E253" s="18">
        <f t="shared" si="75"/>
        <v>974</v>
      </c>
      <c r="F253" s="18">
        <f t="shared" si="76"/>
        <v>1087</v>
      </c>
      <c r="G253" s="18">
        <f t="shared" si="77"/>
        <v>1199</v>
      </c>
    </row>
    <row r="254" spans="1:9" x14ac:dyDescent="0.25">
      <c r="A254" s="16">
        <v>0.5</v>
      </c>
      <c r="B254" s="18">
        <f t="shared" si="72"/>
        <v>820</v>
      </c>
      <c r="C254" s="18">
        <f t="shared" si="73"/>
        <v>878</v>
      </c>
      <c r="D254" s="18">
        <f t="shared" si="74"/>
        <v>1055</v>
      </c>
      <c r="E254" s="18">
        <f t="shared" si="75"/>
        <v>1218</v>
      </c>
      <c r="F254" s="18">
        <f t="shared" si="76"/>
        <v>1358</v>
      </c>
      <c r="G254" s="18">
        <f t="shared" si="77"/>
        <v>1499</v>
      </c>
    </row>
    <row r="255" spans="1:9" x14ac:dyDescent="0.25">
      <c r="A255" s="16">
        <v>0.6</v>
      </c>
      <c r="B255" s="18">
        <f t="shared" si="72"/>
        <v>984</v>
      </c>
      <c r="C255" s="18">
        <f t="shared" si="73"/>
        <v>1054</v>
      </c>
      <c r="D255" s="18">
        <f t="shared" si="74"/>
        <v>1266</v>
      </c>
      <c r="E255" s="18">
        <f t="shared" si="75"/>
        <v>1461</v>
      </c>
      <c r="F255" s="18">
        <f t="shared" si="76"/>
        <v>1630</v>
      </c>
      <c r="G255" s="18">
        <f t="shared" si="77"/>
        <v>1799</v>
      </c>
    </row>
    <row r="256" spans="1:9" x14ac:dyDescent="0.25">
      <c r="A256" s="16">
        <v>0.7</v>
      </c>
      <c r="B256" s="18">
        <f t="shared" si="72"/>
        <v>1148</v>
      </c>
      <c r="C256" s="18">
        <f t="shared" si="73"/>
        <v>1230</v>
      </c>
      <c r="D256" s="18">
        <f t="shared" si="74"/>
        <v>1477</v>
      </c>
      <c r="E256" s="18">
        <f t="shared" si="75"/>
        <v>1705</v>
      </c>
      <c r="F256" s="18">
        <f t="shared" si="76"/>
        <v>1902</v>
      </c>
      <c r="G256" s="18">
        <f t="shared" si="77"/>
        <v>2099</v>
      </c>
    </row>
    <row r="257" spans="1:12" x14ac:dyDescent="0.25">
      <c r="A257" s="20">
        <v>0.8</v>
      </c>
      <c r="B257" s="22">
        <f t="shared" si="72"/>
        <v>1312</v>
      </c>
      <c r="C257" s="22">
        <f t="shared" si="73"/>
        <v>1406</v>
      </c>
      <c r="D257" s="22">
        <f t="shared" si="74"/>
        <v>1688</v>
      </c>
      <c r="E257" s="22">
        <f t="shared" si="75"/>
        <v>1949</v>
      </c>
      <c r="F257" s="22">
        <f t="shared" si="76"/>
        <v>2174</v>
      </c>
      <c r="G257" s="22">
        <f t="shared" si="77"/>
        <v>2399</v>
      </c>
    </row>
    <row r="258" spans="1:12" s="24" customFormat="1" ht="33" customHeight="1" x14ac:dyDescent="0.25">
      <c r="A258" s="111" t="s">
        <v>42</v>
      </c>
      <c r="B258" s="111"/>
      <c r="C258" s="111"/>
      <c r="D258" s="111"/>
      <c r="E258" s="111"/>
      <c r="F258" s="111"/>
      <c r="G258" s="111"/>
      <c r="H258" s="111"/>
      <c r="I258" s="111"/>
    </row>
    <row r="259" spans="1:12" ht="15.75" x14ac:dyDescent="0.25">
      <c r="A259" s="103" t="s">
        <v>60</v>
      </c>
      <c r="B259" s="104"/>
      <c r="C259" s="105"/>
      <c r="D259" s="4" t="s">
        <v>28</v>
      </c>
      <c r="G259" s="33"/>
      <c r="K259" s="41"/>
      <c r="L259" s="42"/>
    </row>
    <row r="260" spans="1:12" ht="15.75" x14ac:dyDescent="0.25">
      <c r="A260" s="98" t="s">
        <v>5</v>
      </c>
      <c r="B260" s="99"/>
      <c r="C260" s="100"/>
      <c r="D260" s="5">
        <v>113000</v>
      </c>
      <c r="G260" s="34"/>
      <c r="K260" s="41"/>
      <c r="L260" s="43"/>
    </row>
    <row r="261" spans="1:12" ht="15.75" x14ac:dyDescent="0.25">
      <c r="A261" s="98" t="s">
        <v>6</v>
      </c>
      <c r="B261" s="99"/>
      <c r="C261" s="100"/>
      <c r="D261" s="6">
        <f>E267</f>
        <v>55750</v>
      </c>
      <c r="G261" s="35"/>
      <c r="K261" s="41"/>
      <c r="L261" s="45"/>
    </row>
    <row r="262" spans="1:12" s="7" customFormat="1" ht="27.95" customHeight="1" x14ac:dyDescent="0.25">
      <c r="A262" s="36" t="s">
        <v>7</v>
      </c>
    </row>
    <row r="263" spans="1:12" s="11" customFormat="1" ht="15.75" thickBot="1" x14ac:dyDescent="0.3">
      <c r="A263" s="8" t="s">
        <v>8</v>
      </c>
      <c r="B263" s="9" t="s">
        <v>9</v>
      </c>
      <c r="C263" s="9" t="s">
        <v>10</v>
      </c>
      <c r="D263" s="9" t="s">
        <v>11</v>
      </c>
      <c r="E263" s="9" t="s">
        <v>12</v>
      </c>
      <c r="F263" s="9" t="s">
        <v>13</v>
      </c>
      <c r="G263" s="9" t="s">
        <v>14</v>
      </c>
      <c r="H263" s="9" t="s">
        <v>15</v>
      </c>
      <c r="I263" s="10" t="s">
        <v>16</v>
      </c>
    </row>
    <row r="264" spans="1:12" s="11" customFormat="1" x14ac:dyDescent="0.25">
      <c r="A264" s="12">
        <v>0.2</v>
      </c>
      <c r="B264" s="13">
        <f>B267*0.4</f>
        <v>15620</v>
      </c>
      <c r="C264" s="14">
        <f t="shared" ref="C264:I264" si="78">C267*0.4</f>
        <v>17840</v>
      </c>
      <c r="D264" s="14">
        <f t="shared" si="78"/>
        <v>20060</v>
      </c>
      <c r="E264" s="14">
        <f t="shared" si="78"/>
        <v>22300</v>
      </c>
      <c r="F264" s="14">
        <f t="shared" si="78"/>
        <v>24080</v>
      </c>
      <c r="G264" s="14">
        <f t="shared" si="78"/>
        <v>25880</v>
      </c>
      <c r="H264" s="14">
        <f t="shared" si="78"/>
        <v>27660</v>
      </c>
      <c r="I264" s="15">
        <f t="shared" si="78"/>
        <v>29440</v>
      </c>
    </row>
    <row r="265" spans="1:12" s="11" customFormat="1" x14ac:dyDescent="0.25">
      <c r="A265" s="16">
        <v>0.3</v>
      </c>
      <c r="B265" s="17">
        <f>B267*0.6</f>
        <v>23430</v>
      </c>
      <c r="C265" s="18">
        <f t="shared" ref="C265:I265" si="79">C267*0.6</f>
        <v>26760</v>
      </c>
      <c r="D265" s="18">
        <f t="shared" si="79"/>
        <v>30090</v>
      </c>
      <c r="E265" s="18">
        <f t="shared" si="79"/>
        <v>33450</v>
      </c>
      <c r="F265" s="18">
        <f t="shared" si="79"/>
        <v>36120</v>
      </c>
      <c r="G265" s="18">
        <f t="shared" si="79"/>
        <v>38820</v>
      </c>
      <c r="H265" s="18">
        <f t="shared" si="79"/>
        <v>41490</v>
      </c>
      <c r="I265" s="19">
        <f t="shared" si="79"/>
        <v>44160</v>
      </c>
    </row>
    <row r="266" spans="1:12" s="11" customFormat="1" x14ac:dyDescent="0.25">
      <c r="A266" s="16">
        <v>0.4</v>
      </c>
      <c r="B266" s="17">
        <f t="shared" ref="B266:I266" si="80">B267*0.8</f>
        <v>31240</v>
      </c>
      <c r="C266" s="18">
        <f t="shared" si="80"/>
        <v>35680</v>
      </c>
      <c r="D266" s="18">
        <f t="shared" si="80"/>
        <v>40120</v>
      </c>
      <c r="E266" s="18">
        <f t="shared" si="80"/>
        <v>44600</v>
      </c>
      <c r="F266" s="18">
        <f t="shared" si="80"/>
        <v>48160</v>
      </c>
      <c r="G266" s="18">
        <f t="shared" si="80"/>
        <v>51760</v>
      </c>
      <c r="H266" s="18">
        <f t="shared" si="80"/>
        <v>55320</v>
      </c>
      <c r="I266" s="19">
        <f t="shared" si="80"/>
        <v>58880</v>
      </c>
    </row>
    <row r="267" spans="1:12" s="11" customFormat="1" x14ac:dyDescent="0.25">
      <c r="A267" s="12">
        <v>0.5</v>
      </c>
      <c r="B267" s="14">
        <v>39050</v>
      </c>
      <c r="C267" s="14">
        <v>44600</v>
      </c>
      <c r="D267" s="14">
        <v>50150</v>
      </c>
      <c r="E267" s="14">
        <v>55750</v>
      </c>
      <c r="F267" s="14">
        <v>60200</v>
      </c>
      <c r="G267" s="14">
        <v>64700</v>
      </c>
      <c r="H267" s="14">
        <v>69150</v>
      </c>
      <c r="I267" s="15">
        <v>73600</v>
      </c>
    </row>
    <row r="268" spans="1:12" s="11" customFormat="1" x14ac:dyDescent="0.25">
      <c r="A268" s="16">
        <v>0.6</v>
      </c>
      <c r="B268" s="17">
        <f t="shared" ref="B268:I268" si="81">B267*1.2</f>
        <v>46860</v>
      </c>
      <c r="C268" s="18">
        <f t="shared" si="81"/>
        <v>53520</v>
      </c>
      <c r="D268" s="18">
        <f t="shared" si="81"/>
        <v>60180</v>
      </c>
      <c r="E268" s="18">
        <f t="shared" si="81"/>
        <v>66900</v>
      </c>
      <c r="F268" s="18">
        <f t="shared" si="81"/>
        <v>72240</v>
      </c>
      <c r="G268" s="18">
        <f t="shared" si="81"/>
        <v>77640</v>
      </c>
      <c r="H268" s="18">
        <f t="shared" si="81"/>
        <v>82980</v>
      </c>
      <c r="I268" s="19">
        <f t="shared" si="81"/>
        <v>88320</v>
      </c>
    </row>
    <row r="269" spans="1:12" s="11" customFormat="1" x14ac:dyDescent="0.25">
      <c r="A269" s="16">
        <v>0.7</v>
      </c>
      <c r="B269" s="17">
        <f>B267*1.4</f>
        <v>54670</v>
      </c>
      <c r="C269" s="18">
        <f t="shared" ref="C269:I269" si="82">C267*1.4</f>
        <v>62439.999999999993</v>
      </c>
      <c r="D269" s="18">
        <f t="shared" si="82"/>
        <v>70210</v>
      </c>
      <c r="E269" s="18">
        <f t="shared" si="82"/>
        <v>78050</v>
      </c>
      <c r="F269" s="18">
        <f t="shared" si="82"/>
        <v>84280</v>
      </c>
      <c r="G269" s="18">
        <f t="shared" si="82"/>
        <v>90580</v>
      </c>
      <c r="H269" s="18">
        <f t="shared" si="82"/>
        <v>96810</v>
      </c>
      <c r="I269" s="19">
        <f t="shared" si="82"/>
        <v>103040</v>
      </c>
    </row>
    <row r="270" spans="1:12" s="11" customFormat="1" x14ac:dyDescent="0.25">
      <c r="A270" s="20">
        <v>0.8</v>
      </c>
      <c r="B270" s="21">
        <f>B267*1.6</f>
        <v>62480</v>
      </c>
      <c r="C270" s="22">
        <f t="shared" ref="C270:I270" si="83">C267*1.6</f>
        <v>71360</v>
      </c>
      <c r="D270" s="22">
        <f t="shared" si="83"/>
        <v>80240</v>
      </c>
      <c r="E270" s="22">
        <f t="shared" si="83"/>
        <v>89200</v>
      </c>
      <c r="F270" s="22">
        <f t="shared" si="83"/>
        <v>96320</v>
      </c>
      <c r="G270" s="22">
        <f t="shared" si="83"/>
        <v>103520</v>
      </c>
      <c r="H270" s="22">
        <f t="shared" si="83"/>
        <v>110640</v>
      </c>
      <c r="I270" s="23">
        <f t="shared" si="83"/>
        <v>117760</v>
      </c>
    </row>
    <row r="271" spans="1:12" s="24" customFormat="1" ht="27.95" customHeight="1" thickBot="1" x14ac:dyDescent="0.3">
      <c r="A271" s="36" t="s">
        <v>17</v>
      </c>
    </row>
    <row r="272" spans="1:12" ht="15.75" thickBot="1" x14ac:dyDescent="0.3">
      <c r="A272" s="25" t="s">
        <v>8</v>
      </c>
      <c r="B272" s="26" t="s">
        <v>9</v>
      </c>
      <c r="C272" s="26" t="s">
        <v>10</v>
      </c>
      <c r="D272" s="26" t="s">
        <v>11</v>
      </c>
      <c r="E272" s="26" t="s">
        <v>12</v>
      </c>
      <c r="F272" s="26" t="s">
        <v>13</v>
      </c>
      <c r="G272" s="26" t="s">
        <v>14</v>
      </c>
      <c r="H272" s="26" t="s">
        <v>15</v>
      </c>
      <c r="I272" s="27" t="s">
        <v>16</v>
      </c>
    </row>
    <row r="273" spans="1:9" x14ac:dyDescent="0.25">
      <c r="A273" s="12">
        <v>0.2</v>
      </c>
      <c r="B273" s="14">
        <f t="shared" ref="B273:I279" si="84">ROUNDDOWN((B264/12)*0.3,0)</f>
        <v>390</v>
      </c>
      <c r="C273" s="14">
        <f t="shared" si="84"/>
        <v>446</v>
      </c>
      <c r="D273" s="14">
        <f t="shared" si="84"/>
        <v>501</v>
      </c>
      <c r="E273" s="14">
        <f t="shared" si="84"/>
        <v>557</v>
      </c>
      <c r="F273" s="14">
        <f t="shared" si="84"/>
        <v>602</v>
      </c>
      <c r="G273" s="14">
        <f t="shared" si="84"/>
        <v>647</v>
      </c>
      <c r="H273" s="14">
        <f t="shared" si="84"/>
        <v>691</v>
      </c>
      <c r="I273" s="15">
        <f t="shared" si="84"/>
        <v>736</v>
      </c>
    </row>
    <row r="274" spans="1:9" x14ac:dyDescent="0.25">
      <c r="A274" s="16">
        <v>0.3</v>
      </c>
      <c r="B274" s="18">
        <f t="shared" si="84"/>
        <v>585</v>
      </c>
      <c r="C274" s="18">
        <f t="shared" si="84"/>
        <v>669</v>
      </c>
      <c r="D274" s="18">
        <f t="shared" si="84"/>
        <v>752</v>
      </c>
      <c r="E274" s="18">
        <f t="shared" si="84"/>
        <v>836</v>
      </c>
      <c r="F274" s="18">
        <f t="shared" si="84"/>
        <v>903</v>
      </c>
      <c r="G274" s="18">
        <f t="shared" si="84"/>
        <v>970</v>
      </c>
      <c r="H274" s="18">
        <f t="shared" si="84"/>
        <v>1037</v>
      </c>
      <c r="I274" s="19">
        <f t="shared" si="84"/>
        <v>1104</v>
      </c>
    </row>
    <row r="275" spans="1:9" x14ac:dyDescent="0.25">
      <c r="A275" s="16">
        <v>0.4</v>
      </c>
      <c r="B275" s="18">
        <f t="shared" si="84"/>
        <v>781</v>
      </c>
      <c r="C275" s="18">
        <f t="shared" si="84"/>
        <v>892</v>
      </c>
      <c r="D275" s="18">
        <f t="shared" si="84"/>
        <v>1003</v>
      </c>
      <c r="E275" s="18">
        <f t="shared" si="84"/>
        <v>1115</v>
      </c>
      <c r="F275" s="18">
        <f t="shared" si="84"/>
        <v>1204</v>
      </c>
      <c r="G275" s="18">
        <f t="shared" si="84"/>
        <v>1294</v>
      </c>
      <c r="H275" s="18">
        <f t="shared" si="84"/>
        <v>1383</v>
      </c>
      <c r="I275" s="19">
        <f t="shared" si="84"/>
        <v>1472</v>
      </c>
    </row>
    <row r="276" spans="1:9" x14ac:dyDescent="0.25">
      <c r="A276" s="16">
        <v>0.5</v>
      </c>
      <c r="B276" s="18">
        <f t="shared" si="84"/>
        <v>976</v>
      </c>
      <c r="C276" s="18">
        <f t="shared" si="84"/>
        <v>1115</v>
      </c>
      <c r="D276" s="18">
        <f t="shared" si="84"/>
        <v>1253</v>
      </c>
      <c r="E276" s="18">
        <f t="shared" si="84"/>
        <v>1393</v>
      </c>
      <c r="F276" s="18">
        <f t="shared" si="84"/>
        <v>1505</v>
      </c>
      <c r="G276" s="18">
        <f t="shared" si="84"/>
        <v>1617</v>
      </c>
      <c r="H276" s="18">
        <f t="shared" si="84"/>
        <v>1728</v>
      </c>
      <c r="I276" s="19">
        <f t="shared" si="84"/>
        <v>1840</v>
      </c>
    </row>
    <row r="277" spans="1:9" x14ac:dyDescent="0.25">
      <c r="A277" s="16">
        <v>0.6</v>
      </c>
      <c r="B277" s="18">
        <f t="shared" si="84"/>
        <v>1171</v>
      </c>
      <c r="C277" s="18">
        <f t="shared" si="84"/>
        <v>1338</v>
      </c>
      <c r="D277" s="18">
        <f t="shared" si="84"/>
        <v>1504</v>
      </c>
      <c r="E277" s="18">
        <f t="shared" si="84"/>
        <v>1672</v>
      </c>
      <c r="F277" s="18">
        <f t="shared" si="84"/>
        <v>1806</v>
      </c>
      <c r="G277" s="18">
        <f t="shared" si="84"/>
        <v>1941</v>
      </c>
      <c r="H277" s="18">
        <f t="shared" si="84"/>
        <v>2074</v>
      </c>
      <c r="I277" s="19">
        <f t="shared" si="84"/>
        <v>2208</v>
      </c>
    </row>
    <row r="278" spans="1:9" x14ac:dyDescent="0.25">
      <c r="A278" s="16">
        <v>0.7</v>
      </c>
      <c r="B278" s="18">
        <f t="shared" si="84"/>
        <v>1366</v>
      </c>
      <c r="C278" s="18">
        <f t="shared" si="84"/>
        <v>1561</v>
      </c>
      <c r="D278" s="18">
        <f t="shared" si="84"/>
        <v>1755</v>
      </c>
      <c r="E278" s="18">
        <f t="shared" si="84"/>
        <v>1951</v>
      </c>
      <c r="F278" s="18">
        <f t="shared" si="84"/>
        <v>2107</v>
      </c>
      <c r="G278" s="18">
        <f t="shared" si="84"/>
        <v>2264</v>
      </c>
      <c r="H278" s="18">
        <f t="shared" si="84"/>
        <v>2420</v>
      </c>
      <c r="I278" s="19">
        <f t="shared" si="84"/>
        <v>2576</v>
      </c>
    </row>
    <row r="279" spans="1:9" x14ac:dyDescent="0.25">
      <c r="A279" s="20">
        <v>0.8</v>
      </c>
      <c r="B279" s="22">
        <f t="shared" si="84"/>
        <v>1562</v>
      </c>
      <c r="C279" s="22">
        <f t="shared" si="84"/>
        <v>1784</v>
      </c>
      <c r="D279" s="22">
        <f t="shared" si="84"/>
        <v>2006</v>
      </c>
      <c r="E279" s="22">
        <f t="shared" si="84"/>
        <v>2230</v>
      </c>
      <c r="F279" s="22">
        <f t="shared" si="84"/>
        <v>2408</v>
      </c>
      <c r="G279" s="22">
        <f t="shared" si="84"/>
        <v>2588</v>
      </c>
      <c r="H279" s="22">
        <f t="shared" si="84"/>
        <v>2766</v>
      </c>
      <c r="I279" s="23">
        <f t="shared" si="84"/>
        <v>2944</v>
      </c>
    </row>
    <row r="280" spans="1:9" s="24" customFormat="1" ht="27.95" customHeight="1" thickBot="1" x14ac:dyDescent="0.3">
      <c r="A280" s="36" t="s">
        <v>18</v>
      </c>
    </row>
    <row r="281" spans="1:9" ht="15.75" thickBot="1" x14ac:dyDescent="0.3">
      <c r="A281" s="25" t="s">
        <v>8</v>
      </c>
      <c r="B281" s="26" t="s">
        <v>19</v>
      </c>
      <c r="C281" s="26" t="s">
        <v>20</v>
      </c>
      <c r="D281" s="26" t="s">
        <v>21</v>
      </c>
      <c r="E281" s="26" t="s">
        <v>22</v>
      </c>
      <c r="F281" s="26" t="s">
        <v>23</v>
      </c>
      <c r="G281" s="27" t="s">
        <v>24</v>
      </c>
    </row>
    <row r="282" spans="1:9" x14ac:dyDescent="0.25">
      <c r="A282" s="12">
        <v>0.2</v>
      </c>
      <c r="B282" s="14">
        <f t="shared" ref="B282:B288" si="85">B273</f>
        <v>390</v>
      </c>
      <c r="C282" s="14">
        <f t="shared" ref="C282:C288" si="86">ROUNDDOWN((((B264 + C264)/2)/12)*0.3,0)</f>
        <v>418</v>
      </c>
      <c r="D282" s="14">
        <f t="shared" ref="D282:D288" si="87">ROUNDDOWN((((D264))/12)*0.3,0)</f>
        <v>501</v>
      </c>
      <c r="E282" s="14">
        <f t="shared" ref="E282:E288" si="88">ROUNDDOWN((((E264 +F264)/2)/12)*0.3,0)</f>
        <v>579</v>
      </c>
      <c r="F282" s="14">
        <f t="shared" ref="F282:F288" si="89">ROUNDDOWN((((G264))/12)*0.3,0)</f>
        <v>647</v>
      </c>
      <c r="G282" s="14">
        <f t="shared" ref="G282:G288" si="90">ROUNDDOWN((((H264 +I264)/2)/12)*0.3,0)</f>
        <v>713</v>
      </c>
    </row>
    <row r="283" spans="1:9" x14ac:dyDescent="0.25">
      <c r="A283" s="16">
        <v>0.3</v>
      </c>
      <c r="B283" s="18">
        <f t="shared" si="85"/>
        <v>585</v>
      </c>
      <c r="C283" s="18">
        <f t="shared" si="86"/>
        <v>627</v>
      </c>
      <c r="D283" s="18">
        <f t="shared" si="87"/>
        <v>752</v>
      </c>
      <c r="E283" s="18">
        <f t="shared" si="88"/>
        <v>869</v>
      </c>
      <c r="F283" s="18">
        <f t="shared" si="89"/>
        <v>970</v>
      </c>
      <c r="G283" s="18">
        <f t="shared" si="90"/>
        <v>1070</v>
      </c>
    </row>
    <row r="284" spans="1:9" x14ac:dyDescent="0.25">
      <c r="A284" s="16">
        <v>0.4</v>
      </c>
      <c r="B284" s="18">
        <f t="shared" si="85"/>
        <v>781</v>
      </c>
      <c r="C284" s="18">
        <f t="shared" si="86"/>
        <v>836</v>
      </c>
      <c r="D284" s="18">
        <f t="shared" si="87"/>
        <v>1003</v>
      </c>
      <c r="E284" s="18">
        <f t="shared" si="88"/>
        <v>1159</v>
      </c>
      <c r="F284" s="18">
        <f t="shared" si="89"/>
        <v>1294</v>
      </c>
      <c r="G284" s="18">
        <f t="shared" si="90"/>
        <v>1427</v>
      </c>
    </row>
    <row r="285" spans="1:9" x14ac:dyDescent="0.25">
      <c r="A285" s="16">
        <v>0.5</v>
      </c>
      <c r="B285" s="18">
        <f t="shared" si="85"/>
        <v>976</v>
      </c>
      <c r="C285" s="18">
        <f t="shared" si="86"/>
        <v>1045</v>
      </c>
      <c r="D285" s="18">
        <f t="shared" si="87"/>
        <v>1253</v>
      </c>
      <c r="E285" s="18">
        <f t="shared" si="88"/>
        <v>1449</v>
      </c>
      <c r="F285" s="18">
        <f t="shared" si="89"/>
        <v>1617</v>
      </c>
      <c r="G285" s="18">
        <f t="shared" si="90"/>
        <v>1784</v>
      </c>
    </row>
    <row r="286" spans="1:9" x14ac:dyDescent="0.25">
      <c r="A286" s="16">
        <v>0.6</v>
      </c>
      <c r="B286" s="18">
        <f t="shared" si="85"/>
        <v>1171</v>
      </c>
      <c r="C286" s="18">
        <f t="shared" si="86"/>
        <v>1254</v>
      </c>
      <c r="D286" s="18">
        <f t="shared" si="87"/>
        <v>1504</v>
      </c>
      <c r="E286" s="18">
        <f t="shared" si="88"/>
        <v>1739</v>
      </c>
      <c r="F286" s="18">
        <f t="shared" si="89"/>
        <v>1941</v>
      </c>
      <c r="G286" s="18">
        <f t="shared" si="90"/>
        <v>2141</v>
      </c>
    </row>
    <row r="287" spans="1:9" x14ac:dyDescent="0.25">
      <c r="A287" s="16">
        <v>0.7</v>
      </c>
      <c r="B287" s="18">
        <f t="shared" si="85"/>
        <v>1366</v>
      </c>
      <c r="C287" s="18">
        <f t="shared" si="86"/>
        <v>1463</v>
      </c>
      <c r="D287" s="18">
        <f t="shared" si="87"/>
        <v>1755</v>
      </c>
      <c r="E287" s="18">
        <f t="shared" si="88"/>
        <v>2029</v>
      </c>
      <c r="F287" s="18">
        <f t="shared" si="89"/>
        <v>2264</v>
      </c>
      <c r="G287" s="18">
        <f t="shared" si="90"/>
        <v>2498</v>
      </c>
    </row>
    <row r="288" spans="1:9" x14ac:dyDescent="0.25">
      <c r="A288" s="20">
        <v>0.8</v>
      </c>
      <c r="B288" s="22">
        <f t="shared" si="85"/>
        <v>1562</v>
      </c>
      <c r="C288" s="22">
        <f t="shared" si="86"/>
        <v>1673</v>
      </c>
      <c r="D288" s="22">
        <f t="shared" si="87"/>
        <v>2006</v>
      </c>
      <c r="E288" s="22">
        <f t="shared" si="88"/>
        <v>2319</v>
      </c>
      <c r="F288" s="22">
        <f t="shared" si="89"/>
        <v>2588</v>
      </c>
      <c r="G288" s="22">
        <f t="shared" si="90"/>
        <v>2855</v>
      </c>
    </row>
    <row r="289" spans="1:12" s="24" customFormat="1" ht="33" customHeight="1" x14ac:dyDescent="0.25">
      <c r="A289" s="112" t="s">
        <v>46</v>
      </c>
      <c r="B289" s="112"/>
      <c r="C289" s="112"/>
      <c r="D289" s="112"/>
      <c r="E289" s="112"/>
      <c r="F289" s="112"/>
      <c r="G289" s="112"/>
      <c r="H289" s="112"/>
      <c r="I289" s="112"/>
      <c r="J289" s="78"/>
      <c r="K289" s="78"/>
      <c r="L289" s="78"/>
    </row>
    <row r="290" spans="1:12" ht="15.75" x14ac:dyDescent="0.25">
      <c r="A290" s="113" t="s">
        <v>61</v>
      </c>
      <c r="B290" s="114"/>
      <c r="C290" s="115"/>
      <c r="D290" s="47" t="s">
        <v>53</v>
      </c>
      <c r="E290" s="46"/>
      <c r="F290" s="46"/>
      <c r="G290" s="33"/>
      <c r="H290" s="46"/>
      <c r="I290" s="46"/>
      <c r="J290" s="46"/>
      <c r="K290" s="41"/>
      <c r="L290" s="42"/>
    </row>
    <row r="291" spans="1:12" ht="15.75" x14ac:dyDescent="0.25">
      <c r="A291" s="116" t="s">
        <v>5</v>
      </c>
      <c r="B291" s="117"/>
      <c r="C291" s="118"/>
      <c r="D291" s="51">
        <v>128800</v>
      </c>
      <c r="E291" s="46"/>
      <c r="F291" s="46"/>
      <c r="G291" s="34"/>
      <c r="H291" s="46"/>
      <c r="I291" s="46"/>
      <c r="J291" s="46"/>
      <c r="K291" s="41"/>
      <c r="L291" s="43"/>
    </row>
    <row r="292" spans="1:12" ht="15.75" x14ac:dyDescent="0.25">
      <c r="A292" s="116" t="s">
        <v>6</v>
      </c>
      <c r="B292" s="117"/>
      <c r="C292" s="118"/>
      <c r="D292" s="53">
        <v>64400</v>
      </c>
      <c r="E292" s="46"/>
      <c r="F292" s="46"/>
      <c r="G292" s="35"/>
      <c r="H292" s="46"/>
      <c r="I292" s="46"/>
      <c r="J292" s="46"/>
      <c r="K292" s="41"/>
      <c r="L292" s="45"/>
    </row>
    <row r="293" spans="1:12" s="24" customFormat="1" ht="27.95" customHeight="1" thickBot="1" x14ac:dyDescent="0.3">
      <c r="A293" s="79" t="s">
        <v>7</v>
      </c>
      <c r="B293" s="79"/>
      <c r="C293" s="79"/>
      <c r="D293" s="79"/>
      <c r="E293" s="80"/>
      <c r="F293" s="80"/>
      <c r="G293" s="80"/>
      <c r="H293" s="80"/>
      <c r="I293" s="80"/>
      <c r="J293" s="80"/>
      <c r="K293" s="80"/>
      <c r="L293" s="80"/>
    </row>
    <row r="294" spans="1:12" ht="15.75" thickBot="1" x14ac:dyDescent="0.3">
      <c r="A294" s="55" t="s">
        <v>8</v>
      </c>
      <c r="B294" s="56" t="s">
        <v>9</v>
      </c>
      <c r="C294" s="56" t="s">
        <v>10</v>
      </c>
      <c r="D294" s="56" t="s">
        <v>11</v>
      </c>
      <c r="E294" s="56" t="s">
        <v>12</v>
      </c>
      <c r="F294" s="56" t="s">
        <v>13</v>
      </c>
      <c r="G294" s="56" t="s">
        <v>14</v>
      </c>
      <c r="H294" s="56" t="s">
        <v>15</v>
      </c>
      <c r="I294" s="57" t="s">
        <v>16</v>
      </c>
      <c r="J294" s="58"/>
      <c r="K294" s="58"/>
      <c r="L294" s="58"/>
    </row>
    <row r="295" spans="1:12" x14ac:dyDescent="0.25">
      <c r="A295" s="59">
        <v>0.2</v>
      </c>
      <c r="B295" s="60">
        <v>18040</v>
      </c>
      <c r="C295" s="61">
        <v>20620</v>
      </c>
      <c r="D295" s="61">
        <v>23200</v>
      </c>
      <c r="E295" s="61">
        <v>25760</v>
      </c>
      <c r="F295" s="61">
        <v>27840</v>
      </c>
      <c r="G295" s="61">
        <v>29900</v>
      </c>
      <c r="H295" s="61">
        <v>31960</v>
      </c>
      <c r="I295" s="62">
        <v>34020</v>
      </c>
      <c r="J295" s="58"/>
      <c r="K295" s="58"/>
      <c r="L295" s="58"/>
    </row>
    <row r="296" spans="1:12" x14ac:dyDescent="0.25">
      <c r="A296" s="63">
        <v>0.3</v>
      </c>
      <c r="B296" s="64">
        <v>27060</v>
      </c>
      <c r="C296" s="65">
        <v>30930</v>
      </c>
      <c r="D296" s="65">
        <v>34800</v>
      </c>
      <c r="E296" s="65">
        <v>38640</v>
      </c>
      <c r="F296" s="65">
        <v>41760</v>
      </c>
      <c r="G296" s="65">
        <v>44850</v>
      </c>
      <c r="H296" s="65">
        <v>47940</v>
      </c>
      <c r="I296" s="66">
        <v>51030</v>
      </c>
      <c r="J296" s="58"/>
      <c r="K296" s="58"/>
      <c r="L296" s="58"/>
    </row>
    <row r="297" spans="1:12" x14ac:dyDescent="0.25">
      <c r="A297" s="63">
        <v>0.4</v>
      </c>
      <c r="B297" s="64">
        <v>36080</v>
      </c>
      <c r="C297" s="65">
        <v>41240</v>
      </c>
      <c r="D297" s="65">
        <v>46400</v>
      </c>
      <c r="E297" s="65">
        <v>51520</v>
      </c>
      <c r="F297" s="65">
        <v>55680</v>
      </c>
      <c r="G297" s="65">
        <v>59800</v>
      </c>
      <c r="H297" s="65">
        <v>63920</v>
      </c>
      <c r="I297" s="66">
        <v>68040</v>
      </c>
      <c r="J297" s="58"/>
      <c r="K297" s="58"/>
      <c r="L297" s="58"/>
    </row>
    <row r="298" spans="1:12" x14ac:dyDescent="0.25">
      <c r="A298" s="59">
        <v>0.5</v>
      </c>
      <c r="B298" s="61">
        <v>45100</v>
      </c>
      <c r="C298" s="61">
        <v>51550</v>
      </c>
      <c r="D298" s="61">
        <v>58000</v>
      </c>
      <c r="E298" s="61">
        <v>64400</v>
      </c>
      <c r="F298" s="61">
        <v>69600</v>
      </c>
      <c r="G298" s="61">
        <v>74750</v>
      </c>
      <c r="H298" s="61">
        <v>79900</v>
      </c>
      <c r="I298" s="62">
        <v>85050</v>
      </c>
      <c r="J298" s="58"/>
      <c r="K298" s="58"/>
      <c r="L298" s="58"/>
    </row>
    <row r="299" spans="1:12" x14ac:dyDescent="0.25">
      <c r="A299" s="63">
        <v>0.6</v>
      </c>
      <c r="B299" s="64">
        <v>54120</v>
      </c>
      <c r="C299" s="65">
        <v>61860</v>
      </c>
      <c r="D299" s="65">
        <v>69600</v>
      </c>
      <c r="E299" s="65">
        <v>77280</v>
      </c>
      <c r="F299" s="65">
        <v>83520</v>
      </c>
      <c r="G299" s="65">
        <v>89700</v>
      </c>
      <c r="H299" s="65">
        <v>95880</v>
      </c>
      <c r="I299" s="66">
        <v>102060</v>
      </c>
      <c r="J299" s="58"/>
      <c r="K299" s="58"/>
      <c r="L299" s="58"/>
    </row>
    <row r="300" spans="1:12" x14ac:dyDescent="0.25">
      <c r="A300" s="63">
        <v>0.7</v>
      </c>
      <c r="B300" s="64">
        <v>63140</v>
      </c>
      <c r="C300" s="65">
        <v>72170</v>
      </c>
      <c r="D300" s="65">
        <v>81200</v>
      </c>
      <c r="E300" s="65">
        <v>90160</v>
      </c>
      <c r="F300" s="65">
        <v>97440</v>
      </c>
      <c r="G300" s="65">
        <v>104650</v>
      </c>
      <c r="H300" s="65">
        <v>111860</v>
      </c>
      <c r="I300" s="66">
        <v>119070</v>
      </c>
      <c r="J300" s="58"/>
      <c r="K300" s="58"/>
      <c r="L300" s="58"/>
    </row>
    <row r="301" spans="1:12" ht="15.75" thickBot="1" x14ac:dyDescent="0.3">
      <c r="A301" s="67">
        <v>0.8</v>
      </c>
      <c r="B301" s="68">
        <v>72160</v>
      </c>
      <c r="C301" s="69">
        <v>82480</v>
      </c>
      <c r="D301" s="69">
        <v>92800</v>
      </c>
      <c r="E301" s="69">
        <v>103040</v>
      </c>
      <c r="F301" s="69">
        <v>111360</v>
      </c>
      <c r="G301" s="69">
        <v>119600</v>
      </c>
      <c r="H301" s="69">
        <v>127840</v>
      </c>
      <c r="I301" s="70">
        <v>136080</v>
      </c>
      <c r="J301" s="58"/>
      <c r="K301" s="58"/>
      <c r="L301" s="58"/>
    </row>
    <row r="302" spans="1:12" s="24" customFormat="1" ht="27.95" customHeight="1" thickBot="1" x14ac:dyDescent="0.3">
      <c r="A302" s="79" t="s">
        <v>17</v>
      </c>
      <c r="B302" s="79"/>
      <c r="C302" s="79"/>
      <c r="D302" s="79"/>
      <c r="E302" s="78"/>
      <c r="F302" s="78"/>
      <c r="G302" s="78"/>
      <c r="H302" s="78"/>
      <c r="I302" s="78"/>
      <c r="J302" s="78"/>
      <c r="K302" s="78"/>
      <c r="L302" s="78"/>
    </row>
    <row r="303" spans="1:12" ht="15.75" thickBot="1" x14ac:dyDescent="0.3">
      <c r="A303" s="72" t="s">
        <v>8</v>
      </c>
      <c r="B303" s="73" t="s">
        <v>9</v>
      </c>
      <c r="C303" s="73" t="s">
        <v>10</v>
      </c>
      <c r="D303" s="73" t="s">
        <v>11</v>
      </c>
      <c r="E303" s="73" t="s">
        <v>12</v>
      </c>
      <c r="F303" s="73" t="s">
        <v>13</v>
      </c>
      <c r="G303" s="73" t="s">
        <v>14</v>
      </c>
      <c r="H303" s="73" t="s">
        <v>15</v>
      </c>
      <c r="I303" s="74" t="s">
        <v>16</v>
      </c>
      <c r="J303" s="46"/>
      <c r="K303" s="46"/>
      <c r="L303" s="46"/>
    </row>
    <row r="304" spans="1:12" x14ac:dyDescent="0.25">
      <c r="A304" s="75">
        <v>0.2</v>
      </c>
      <c r="B304" s="76">
        <v>451</v>
      </c>
      <c r="C304" s="76">
        <v>515</v>
      </c>
      <c r="D304" s="76">
        <v>580</v>
      </c>
      <c r="E304" s="76">
        <v>644</v>
      </c>
      <c r="F304" s="76">
        <v>696</v>
      </c>
      <c r="G304" s="76">
        <v>747</v>
      </c>
      <c r="H304" s="76">
        <v>799</v>
      </c>
      <c r="I304" s="77">
        <v>850</v>
      </c>
      <c r="J304" s="46"/>
      <c r="K304" s="46"/>
      <c r="L304" s="46"/>
    </row>
    <row r="305" spans="1:12" x14ac:dyDescent="0.25">
      <c r="A305" s="63">
        <v>0.3</v>
      </c>
      <c r="B305" s="76">
        <v>676</v>
      </c>
      <c r="C305" s="76">
        <v>773</v>
      </c>
      <c r="D305" s="76">
        <v>870</v>
      </c>
      <c r="E305" s="76">
        <v>966</v>
      </c>
      <c r="F305" s="76">
        <v>1044</v>
      </c>
      <c r="G305" s="76">
        <v>1121</v>
      </c>
      <c r="H305" s="76">
        <v>1198</v>
      </c>
      <c r="I305" s="66">
        <v>1275</v>
      </c>
      <c r="J305" s="46"/>
      <c r="K305" s="46"/>
      <c r="L305" s="46"/>
    </row>
    <row r="306" spans="1:12" x14ac:dyDescent="0.25">
      <c r="A306" s="63">
        <v>0.4</v>
      </c>
      <c r="B306" s="76">
        <v>902</v>
      </c>
      <c r="C306" s="76">
        <v>1031</v>
      </c>
      <c r="D306" s="76">
        <v>1160</v>
      </c>
      <c r="E306" s="76">
        <v>1288</v>
      </c>
      <c r="F306" s="76">
        <v>1392</v>
      </c>
      <c r="G306" s="76">
        <v>1495</v>
      </c>
      <c r="H306" s="76">
        <v>1598</v>
      </c>
      <c r="I306" s="66">
        <v>1701</v>
      </c>
      <c r="J306" s="46"/>
      <c r="K306" s="46"/>
      <c r="L306" s="46"/>
    </row>
    <row r="307" spans="1:12" x14ac:dyDescent="0.25">
      <c r="A307" s="63">
        <v>0.5</v>
      </c>
      <c r="B307" s="76">
        <v>1127</v>
      </c>
      <c r="C307" s="76">
        <v>1288</v>
      </c>
      <c r="D307" s="76">
        <v>1450</v>
      </c>
      <c r="E307" s="76">
        <v>1610</v>
      </c>
      <c r="F307" s="76">
        <v>1740</v>
      </c>
      <c r="G307" s="76">
        <v>1868</v>
      </c>
      <c r="H307" s="76">
        <v>1997</v>
      </c>
      <c r="I307" s="66">
        <v>2126</v>
      </c>
      <c r="J307" s="46"/>
      <c r="K307" s="46"/>
      <c r="L307" s="46"/>
    </row>
    <row r="308" spans="1:12" x14ac:dyDescent="0.25">
      <c r="A308" s="63">
        <v>0.6</v>
      </c>
      <c r="B308" s="76">
        <v>1353</v>
      </c>
      <c r="C308" s="76">
        <v>1546</v>
      </c>
      <c r="D308" s="76">
        <v>1740</v>
      </c>
      <c r="E308" s="76">
        <v>1932</v>
      </c>
      <c r="F308" s="76">
        <v>2088</v>
      </c>
      <c r="G308" s="76">
        <v>2242</v>
      </c>
      <c r="H308" s="76">
        <v>2397</v>
      </c>
      <c r="I308" s="66">
        <v>2551</v>
      </c>
      <c r="J308" s="46"/>
      <c r="K308" s="46"/>
      <c r="L308" s="46"/>
    </row>
    <row r="309" spans="1:12" x14ac:dyDescent="0.25">
      <c r="A309" s="63">
        <v>0.7</v>
      </c>
      <c r="B309" s="76">
        <v>1578</v>
      </c>
      <c r="C309" s="76">
        <v>1804</v>
      </c>
      <c r="D309" s="76">
        <v>2030</v>
      </c>
      <c r="E309" s="76">
        <v>2254</v>
      </c>
      <c r="F309" s="76">
        <v>2436</v>
      </c>
      <c r="G309" s="76">
        <v>2616</v>
      </c>
      <c r="H309" s="76">
        <v>2796</v>
      </c>
      <c r="I309" s="66">
        <v>2976</v>
      </c>
      <c r="J309" s="46"/>
      <c r="K309" s="46"/>
      <c r="L309" s="46"/>
    </row>
    <row r="310" spans="1:12" ht="15.75" thickBot="1" x14ac:dyDescent="0.3">
      <c r="A310" s="67">
        <v>0.8</v>
      </c>
      <c r="B310" s="69">
        <v>1804</v>
      </c>
      <c r="C310" s="69">
        <v>2062</v>
      </c>
      <c r="D310" s="69">
        <v>2320</v>
      </c>
      <c r="E310" s="69">
        <v>2576</v>
      </c>
      <c r="F310" s="69">
        <v>2784</v>
      </c>
      <c r="G310" s="69">
        <v>2990</v>
      </c>
      <c r="H310" s="69">
        <v>3196</v>
      </c>
      <c r="I310" s="70">
        <v>3402</v>
      </c>
      <c r="J310" s="46"/>
      <c r="K310" s="46"/>
      <c r="L310" s="46"/>
    </row>
    <row r="311" spans="1:12" s="24" customFormat="1" ht="27.95" customHeight="1" thickBot="1" x14ac:dyDescent="0.3">
      <c r="A311" s="79" t="s">
        <v>18</v>
      </c>
      <c r="B311" s="79"/>
      <c r="C311" s="79"/>
      <c r="D311" s="78"/>
      <c r="E311" s="78"/>
      <c r="F311" s="78"/>
      <c r="G311" s="78"/>
      <c r="H311" s="78"/>
      <c r="I311" s="78"/>
      <c r="J311" s="78"/>
      <c r="K311" s="78"/>
      <c r="L311" s="78"/>
    </row>
    <row r="312" spans="1:12" ht="15.75" thickBot="1" x14ac:dyDescent="0.3">
      <c r="A312" s="72" t="s">
        <v>8</v>
      </c>
      <c r="B312" s="73" t="s">
        <v>19</v>
      </c>
      <c r="C312" s="73" t="s">
        <v>20</v>
      </c>
      <c r="D312" s="73" t="s">
        <v>21</v>
      </c>
      <c r="E312" s="73" t="s">
        <v>22</v>
      </c>
      <c r="F312" s="73" t="s">
        <v>23</v>
      </c>
      <c r="G312" s="74" t="s">
        <v>24</v>
      </c>
      <c r="H312" s="46"/>
      <c r="I312" s="46"/>
      <c r="J312" s="46"/>
      <c r="K312" s="46"/>
      <c r="L312" s="46"/>
    </row>
    <row r="313" spans="1:12" x14ac:dyDescent="0.25">
      <c r="A313" s="75">
        <v>0.2</v>
      </c>
      <c r="B313" s="76">
        <v>451</v>
      </c>
      <c r="C313" s="76">
        <v>483</v>
      </c>
      <c r="D313" s="76">
        <v>580</v>
      </c>
      <c r="E313" s="76">
        <v>670</v>
      </c>
      <c r="F313" s="76">
        <v>747</v>
      </c>
      <c r="G313" s="77">
        <v>824</v>
      </c>
      <c r="H313" s="46"/>
      <c r="I313" s="46"/>
      <c r="J313" s="46"/>
      <c r="K313" s="46"/>
      <c r="L313" s="46"/>
    </row>
    <row r="314" spans="1:12" x14ac:dyDescent="0.25">
      <c r="A314" s="63">
        <v>0.3</v>
      </c>
      <c r="B314" s="76">
        <v>676</v>
      </c>
      <c r="C314" s="76">
        <v>724</v>
      </c>
      <c r="D314" s="76">
        <v>870</v>
      </c>
      <c r="E314" s="76">
        <v>1005</v>
      </c>
      <c r="F314" s="76">
        <v>1121</v>
      </c>
      <c r="G314" s="66">
        <v>1237</v>
      </c>
      <c r="H314" s="46"/>
      <c r="I314" s="46"/>
      <c r="J314" s="46"/>
      <c r="K314" s="46"/>
      <c r="L314" s="46"/>
    </row>
    <row r="315" spans="1:12" x14ac:dyDescent="0.25">
      <c r="A315" s="63">
        <v>0.4</v>
      </c>
      <c r="B315" s="76">
        <v>902</v>
      </c>
      <c r="C315" s="76">
        <v>966</v>
      </c>
      <c r="D315" s="76">
        <v>1160</v>
      </c>
      <c r="E315" s="76">
        <v>1340</v>
      </c>
      <c r="F315" s="76">
        <v>1495</v>
      </c>
      <c r="G315" s="66">
        <v>1649</v>
      </c>
      <c r="H315" s="46"/>
      <c r="I315" s="46"/>
      <c r="J315" s="46"/>
      <c r="K315" s="46"/>
      <c r="L315" s="46"/>
    </row>
    <row r="316" spans="1:12" x14ac:dyDescent="0.25">
      <c r="A316" s="63">
        <v>0.5</v>
      </c>
      <c r="B316" s="76">
        <v>1127</v>
      </c>
      <c r="C316" s="76">
        <v>1208</v>
      </c>
      <c r="D316" s="76">
        <v>1450</v>
      </c>
      <c r="E316" s="76">
        <v>1675</v>
      </c>
      <c r="F316" s="76">
        <v>1868</v>
      </c>
      <c r="G316" s="66">
        <v>2061</v>
      </c>
      <c r="H316" s="46"/>
      <c r="I316" s="46"/>
      <c r="J316" s="46"/>
      <c r="K316" s="46"/>
      <c r="L316" s="46"/>
    </row>
    <row r="317" spans="1:12" x14ac:dyDescent="0.25">
      <c r="A317" s="63">
        <v>0.6</v>
      </c>
      <c r="B317" s="76">
        <v>1353</v>
      </c>
      <c r="C317" s="76">
        <v>1449</v>
      </c>
      <c r="D317" s="76">
        <v>1740</v>
      </c>
      <c r="E317" s="76">
        <v>2010</v>
      </c>
      <c r="F317" s="76">
        <v>2242</v>
      </c>
      <c r="G317" s="66">
        <v>2474</v>
      </c>
      <c r="H317" s="46"/>
      <c r="I317" s="46"/>
      <c r="J317" s="46"/>
      <c r="K317" s="46"/>
      <c r="L317" s="46"/>
    </row>
    <row r="318" spans="1:12" x14ac:dyDescent="0.25">
      <c r="A318" s="63">
        <v>0.7</v>
      </c>
      <c r="B318" s="76">
        <v>1578</v>
      </c>
      <c r="C318" s="76">
        <v>1691</v>
      </c>
      <c r="D318" s="76">
        <v>2030</v>
      </c>
      <c r="E318" s="76">
        <v>2345</v>
      </c>
      <c r="F318" s="76">
        <v>2616</v>
      </c>
      <c r="G318" s="66">
        <v>2886</v>
      </c>
      <c r="H318" s="46"/>
      <c r="I318" s="46"/>
      <c r="J318" s="46"/>
      <c r="K318" s="46"/>
      <c r="L318" s="46"/>
    </row>
    <row r="319" spans="1:12" ht="15.75" thickBot="1" x14ac:dyDescent="0.3">
      <c r="A319" s="67">
        <v>0.8</v>
      </c>
      <c r="B319" s="69">
        <v>1804</v>
      </c>
      <c r="C319" s="69">
        <v>1933</v>
      </c>
      <c r="D319" s="69">
        <v>2320</v>
      </c>
      <c r="E319" s="69">
        <v>2680</v>
      </c>
      <c r="F319" s="69">
        <v>2990</v>
      </c>
      <c r="G319" s="70">
        <v>3299</v>
      </c>
      <c r="H319" s="46"/>
      <c r="I319" s="46"/>
      <c r="J319" s="46"/>
      <c r="K319" s="46"/>
      <c r="L319" s="46"/>
    </row>
    <row r="320" spans="1:12" s="24" customFormat="1" ht="33" customHeight="1" x14ac:dyDescent="0.25">
      <c r="A320" s="111" t="s">
        <v>47</v>
      </c>
      <c r="B320" s="111"/>
      <c r="C320" s="111"/>
      <c r="D320" s="111"/>
      <c r="E320" s="111"/>
      <c r="F320" s="111"/>
      <c r="G320" s="111"/>
      <c r="H320" s="111"/>
      <c r="I320" s="111"/>
    </row>
    <row r="321" spans="1:12" ht="15.75" x14ac:dyDescent="0.25">
      <c r="A321" s="103" t="s">
        <v>62</v>
      </c>
      <c r="B321" s="104"/>
      <c r="C321" s="105"/>
      <c r="D321" s="4" t="s">
        <v>53</v>
      </c>
      <c r="G321" s="33"/>
      <c r="K321" s="41"/>
      <c r="L321" s="42"/>
    </row>
    <row r="322" spans="1:12" ht="15.75" x14ac:dyDescent="0.25">
      <c r="A322" s="98" t="s">
        <v>5</v>
      </c>
      <c r="B322" s="99"/>
      <c r="C322" s="100"/>
      <c r="D322" s="5">
        <v>76000</v>
      </c>
      <c r="G322" s="34"/>
      <c r="K322" s="41"/>
      <c r="L322" s="43"/>
    </row>
    <row r="323" spans="1:12" ht="15.75" x14ac:dyDescent="0.25">
      <c r="A323" s="98" t="s">
        <v>6</v>
      </c>
      <c r="B323" s="99"/>
      <c r="C323" s="100"/>
      <c r="D323" s="6">
        <f>E329</f>
        <v>46400</v>
      </c>
      <c r="G323" s="35"/>
      <c r="K323" s="41"/>
      <c r="L323" s="45"/>
    </row>
    <row r="324" spans="1:12" s="7" customFormat="1" ht="27.95" customHeight="1" x14ac:dyDescent="0.25">
      <c r="A324" s="36" t="s">
        <v>7</v>
      </c>
    </row>
    <row r="325" spans="1:12" s="11" customFormat="1" ht="15.75" thickBot="1" x14ac:dyDescent="0.3">
      <c r="A325" s="8" t="s">
        <v>8</v>
      </c>
      <c r="B325" s="9" t="s">
        <v>9</v>
      </c>
      <c r="C325" s="9" t="s">
        <v>10</v>
      </c>
      <c r="D325" s="9" t="s">
        <v>11</v>
      </c>
      <c r="E325" s="9" t="s">
        <v>12</v>
      </c>
      <c r="F325" s="9" t="s">
        <v>13</v>
      </c>
      <c r="G325" s="9" t="s">
        <v>14</v>
      </c>
      <c r="H325" s="9" t="s">
        <v>15</v>
      </c>
      <c r="I325" s="10" t="s">
        <v>16</v>
      </c>
    </row>
    <row r="326" spans="1:12" s="11" customFormat="1" x14ac:dyDescent="0.25">
      <c r="A326" s="12">
        <v>0.2</v>
      </c>
      <c r="B326" s="13">
        <f>B329*0.4</f>
        <v>12980</v>
      </c>
      <c r="C326" s="14">
        <f t="shared" ref="C326:I326" si="91">C329*0.4</f>
        <v>14840</v>
      </c>
      <c r="D326" s="14">
        <f t="shared" si="91"/>
        <v>16700</v>
      </c>
      <c r="E326" s="14">
        <f t="shared" si="91"/>
        <v>18560</v>
      </c>
      <c r="F326" s="14">
        <f t="shared" si="91"/>
        <v>20040</v>
      </c>
      <c r="G326" s="14">
        <f t="shared" si="91"/>
        <v>21540</v>
      </c>
      <c r="H326" s="14">
        <f t="shared" si="91"/>
        <v>23020</v>
      </c>
      <c r="I326" s="15">
        <f t="shared" si="91"/>
        <v>24500</v>
      </c>
    </row>
    <row r="327" spans="1:12" s="11" customFormat="1" x14ac:dyDescent="0.25">
      <c r="A327" s="16">
        <v>0.3</v>
      </c>
      <c r="B327" s="17">
        <f>B329*0.6</f>
        <v>19470</v>
      </c>
      <c r="C327" s="18">
        <f t="shared" ref="C327:I327" si="92">C329*0.6</f>
        <v>22260</v>
      </c>
      <c r="D327" s="18">
        <f t="shared" si="92"/>
        <v>25050</v>
      </c>
      <c r="E327" s="18">
        <f t="shared" si="92"/>
        <v>27840</v>
      </c>
      <c r="F327" s="18">
        <f t="shared" si="92"/>
        <v>30060</v>
      </c>
      <c r="G327" s="18">
        <f t="shared" si="92"/>
        <v>32310</v>
      </c>
      <c r="H327" s="18">
        <f t="shared" si="92"/>
        <v>34530</v>
      </c>
      <c r="I327" s="19">
        <f t="shared" si="92"/>
        <v>36750</v>
      </c>
    </row>
    <row r="328" spans="1:12" s="11" customFormat="1" x14ac:dyDescent="0.25">
      <c r="A328" s="16">
        <v>0.4</v>
      </c>
      <c r="B328" s="17">
        <f t="shared" ref="B328:I328" si="93">B329*0.8</f>
        <v>25960</v>
      </c>
      <c r="C328" s="18">
        <f t="shared" si="93"/>
        <v>29680</v>
      </c>
      <c r="D328" s="18">
        <f t="shared" si="93"/>
        <v>33400</v>
      </c>
      <c r="E328" s="18">
        <f t="shared" si="93"/>
        <v>37120</v>
      </c>
      <c r="F328" s="18">
        <f t="shared" si="93"/>
        <v>40080</v>
      </c>
      <c r="G328" s="18">
        <f t="shared" si="93"/>
        <v>43080</v>
      </c>
      <c r="H328" s="18">
        <f t="shared" si="93"/>
        <v>46040</v>
      </c>
      <c r="I328" s="19">
        <f t="shared" si="93"/>
        <v>49000</v>
      </c>
    </row>
    <row r="329" spans="1:12" s="11" customFormat="1" x14ac:dyDescent="0.25">
      <c r="A329" s="12">
        <v>0.5</v>
      </c>
      <c r="B329" s="14">
        <v>32450</v>
      </c>
      <c r="C329" s="14">
        <v>37100</v>
      </c>
      <c r="D329" s="14">
        <v>41750</v>
      </c>
      <c r="E329" s="14">
        <v>46400</v>
      </c>
      <c r="F329" s="14">
        <v>50100</v>
      </c>
      <c r="G329" s="14">
        <v>53850</v>
      </c>
      <c r="H329" s="14">
        <v>57550</v>
      </c>
      <c r="I329" s="15">
        <v>61250</v>
      </c>
    </row>
    <row r="330" spans="1:12" s="11" customFormat="1" x14ac:dyDescent="0.25">
      <c r="A330" s="16">
        <v>0.6</v>
      </c>
      <c r="B330" s="17">
        <f t="shared" ref="B330:I330" si="94">B329*1.2</f>
        <v>38940</v>
      </c>
      <c r="C330" s="18">
        <f t="shared" si="94"/>
        <v>44520</v>
      </c>
      <c r="D330" s="18">
        <f t="shared" si="94"/>
        <v>50100</v>
      </c>
      <c r="E330" s="18">
        <f t="shared" si="94"/>
        <v>55680</v>
      </c>
      <c r="F330" s="18">
        <f t="shared" si="94"/>
        <v>60120</v>
      </c>
      <c r="G330" s="18">
        <f t="shared" si="94"/>
        <v>64620</v>
      </c>
      <c r="H330" s="18">
        <f t="shared" si="94"/>
        <v>69060</v>
      </c>
      <c r="I330" s="19">
        <f t="shared" si="94"/>
        <v>73500</v>
      </c>
    </row>
    <row r="331" spans="1:12" s="11" customFormat="1" x14ac:dyDescent="0.25">
      <c r="A331" s="16">
        <v>0.7</v>
      </c>
      <c r="B331" s="17">
        <f>B329*1.4</f>
        <v>45430</v>
      </c>
      <c r="C331" s="18">
        <f t="shared" ref="C331:I331" si="95">C329*1.4</f>
        <v>51940</v>
      </c>
      <c r="D331" s="18">
        <f t="shared" si="95"/>
        <v>58449.999999999993</v>
      </c>
      <c r="E331" s="18">
        <f t="shared" si="95"/>
        <v>64959.999999999993</v>
      </c>
      <c r="F331" s="18">
        <f t="shared" si="95"/>
        <v>70140</v>
      </c>
      <c r="G331" s="18">
        <f t="shared" si="95"/>
        <v>75390</v>
      </c>
      <c r="H331" s="18">
        <f t="shared" si="95"/>
        <v>80570</v>
      </c>
      <c r="I331" s="19">
        <f t="shared" si="95"/>
        <v>85750</v>
      </c>
    </row>
    <row r="332" spans="1:12" s="11" customFormat="1" x14ac:dyDescent="0.25">
      <c r="A332" s="20">
        <v>0.8</v>
      </c>
      <c r="B332" s="21">
        <f>B329*1.6</f>
        <v>51920</v>
      </c>
      <c r="C332" s="22">
        <f t="shared" ref="C332:I332" si="96">C329*1.6</f>
        <v>59360</v>
      </c>
      <c r="D332" s="22">
        <f t="shared" si="96"/>
        <v>66800</v>
      </c>
      <c r="E332" s="22">
        <f t="shared" si="96"/>
        <v>74240</v>
      </c>
      <c r="F332" s="22">
        <f t="shared" si="96"/>
        <v>80160</v>
      </c>
      <c r="G332" s="22">
        <f t="shared" si="96"/>
        <v>86160</v>
      </c>
      <c r="H332" s="22">
        <f t="shared" si="96"/>
        <v>92080</v>
      </c>
      <c r="I332" s="23">
        <f t="shared" si="96"/>
        <v>98000</v>
      </c>
    </row>
    <row r="333" spans="1:12" s="24" customFormat="1" ht="27.95" customHeight="1" thickBot="1" x14ac:dyDescent="0.3">
      <c r="A333" s="36" t="s">
        <v>17</v>
      </c>
    </row>
    <row r="334" spans="1:12" ht="15.75" thickBot="1" x14ac:dyDescent="0.3">
      <c r="A334" s="25" t="s">
        <v>8</v>
      </c>
      <c r="B334" s="26" t="s">
        <v>9</v>
      </c>
      <c r="C334" s="26" t="s">
        <v>10</v>
      </c>
      <c r="D334" s="26" t="s">
        <v>11</v>
      </c>
      <c r="E334" s="26" t="s">
        <v>12</v>
      </c>
      <c r="F334" s="26" t="s">
        <v>13</v>
      </c>
      <c r="G334" s="26" t="s">
        <v>14</v>
      </c>
      <c r="H334" s="26" t="s">
        <v>15</v>
      </c>
      <c r="I334" s="27" t="s">
        <v>16</v>
      </c>
    </row>
    <row r="335" spans="1:12" x14ac:dyDescent="0.25">
      <c r="A335" s="12">
        <v>0.2</v>
      </c>
      <c r="B335" s="14">
        <f t="shared" ref="B335:I341" si="97">ROUNDDOWN((B326/12)*0.3,0)</f>
        <v>324</v>
      </c>
      <c r="C335" s="14">
        <f t="shared" si="97"/>
        <v>371</v>
      </c>
      <c r="D335" s="14">
        <f t="shared" si="97"/>
        <v>417</v>
      </c>
      <c r="E335" s="14">
        <f t="shared" si="97"/>
        <v>464</v>
      </c>
      <c r="F335" s="14">
        <f t="shared" si="97"/>
        <v>501</v>
      </c>
      <c r="G335" s="14">
        <f t="shared" si="97"/>
        <v>538</v>
      </c>
      <c r="H335" s="14">
        <f t="shared" si="97"/>
        <v>575</v>
      </c>
      <c r="I335" s="15">
        <f t="shared" si="97"/>
        <v>612</v>
      </c>
    </row>
    <row r="336" spans="1:12" x14ac:dyDescent="0.25">
      <c r="A336" s="16">
        <v>0.3</v>
      </c>
      <c r="B336" s="18">
        <f t="shared" si="97"/>
        <v>486</v>
      </c>
      <c r="C336" s="18">
        <f t="shared" si="97"/>
        <v>556</v>
      </c>
      <c r="D336" s="18">
        <f t="shared" si="97"/>
        <v>626</v>
      </c>
      <c r="E336" s="18">
        <f t="shared" si="97"/>
        <v>696</v>
      </c>
      <c r="F336" s="18">
        <f t="shared" si="97"/>
        <v>751</v>
      </c>
      <c r="G336" s="18">
        <f t="shared" si="97"/>
        <v>807</v>
      </c>
      <c r="H336" s="18">
        <f t="shared" si="97"/>
        <v>863</v>
      </c>
      <c r="I336" s="19">
        <f t="shared" si="97"/>
        <v>918</v>
      </c>
    </row>
    <row r="337" spans="1:12" x14ac:dyDescent="0.25">
      <c r="A337" s="16">
        <v>0.4</v>
      </c>
      <c r="B337" s="18">
        <f t="shared" si="97"/>
        <v>649</v>
      </c>
      <c r="C337" s="18">
        <f t="shared" si="97"/>
        <v>742</v>
      </c>
      <c r="D337" s="18">
        <f t="shared" si="97"/>
        <v>835</v>
      </c>
      <c r="E337" s="18">
        <f t="shared" si="97"/>
        <v>928</v>
      </c>
      <c r="F337" s="18">
        <f t="shared" si="97"/>
        <v>1002</v>
      </c>
      <c r="G337" s="18">
        <f t="shared" si="97"/>
        <v>1077</v>
      </c>
      <c r="H337" s="18">
        <f t="shared" si="97"/>
        <v>1151</v>
      </c>
      <c r="I337" s="19">
        <f t="shared" si="97"/>
        <v>1225</v>
      </c>
    </row>
    <row r="338" spans="1:12" x14ac:dyDescent="0.25">
      <c r="A338" s="16">
        <v>0.5</v>
      </c>
      <c r="B338" s="18">
        <f t="shared" si="97"/>
        <v>811</v>
      </c>
      <c r="C338" s="18">
        <f t="shared" si="97"/>
        <v>927</v>
      </c>
      <c r="D338" s="18">
        <f t="shared" si="97"/>
        <v>1043</v>
      </c>
      <c r="E338" s="18">
        <f t="shared" si="97"/>
        <v>1160</v>
      </c>
      <c r="F338" s="18">
        <f t="shared" si="97"/>
        <v>1252</v>
      </c>
      <c r="G338" s="18">
        <f t="shared" si="97"/>
        <v>1346</v>
      </c>
      <c r="H338" s="18">
        <f t="shared" si="97"/>
        <v>1438</v>
      </c>
      <c r="I338" s="19">
        <f t="shared" si="97"/>
        <v>1531</v>
      </c>
    </row>
    <row r="339" spans="1:12" x14ac:dyDescent="0.25">
      <c r="A339" s="16">
        <v>0.6</v>
      </c>
      <c r="B339" s="18">
        <f t="shared" si="97"/>
        <v>973</v>
      </c>
      <c r="C339" s="18">
        <f t="shared" si="97"/>
        <v>1113</v>
      </c>
      <c r="D339" s="18">
        <f t="shared" si="97"/>
        <v>1252</v>
      </c>
      <c r="E339" s="18">
        <f t="shared" si="97"/>
        <v>1392</v>
      </c>
      <c r="F339" s="18">
        <f t="shared" si="97"/>
        <v>1503</v>
      </c>
      <c r="G339" s="18">
        <f t="shared" si="97"/>
        <v>1615</v>
      </c>
      <c r="H339" s="18">
        <f t="shared" si="97"/>
        <v>1726</v>
      </c>
      <c r="I339" s="19">
        <f t="shared" si="97"/>
        <v>1837</v>
      </c>
    </row>
    <row r="340" spans="1:12" x14ac:dyDescent="0.25">
      <c r="A340" s="16">
        <v>0.7</v>
      </c>
      <c r="B340" s="18">
        <f t="shared" si="97"/>
        <v>1135</v>
      </c>
      <c r="C340" s="18">
        <f t="shared" si="97"/>
        <v>1298</v>
      </c>
      <c r="D340" s="18">
        <f t="shared" si="97"/>
        <v>1461</v>
      </c>
      <c r="E340" s="18">
        <f t="shared" si="97"/>
        <v>1624</v>
      </c>
      <c r="F340" s="18">
        <f t="shared" si="97"/>
        <v>1753</v>
      </c>
      <c r="G340" s="18">
        <f t="shared" si="97"/>
        <v>1884</v>
      </c>
      <c r="H340" s="18">
        <f t="shared" si="97"/>
        <v>2014</v>
      </c>
      <c r="I340" s="19">
        <f t="shared" si="97"/>
        <v>2143</v>
      </c>
    </row>
    <row r="341" spans="1:12" x14ac:dyDescent="0.25">
      <c r="A341" s="20">
        <v>0.8</v>
      </c>
      <c r="B341" s="22">
        <f t="shared" si="97"/>
        <v>1298</v>
      </c>
      <c r="C341" s="22">
        <f t="shared" si="97"/>
        <v>1484</v>
      </c>
      <c r="D341" s="22">
        <f t="shared" si="97"/>
        <v>1670</v>
      </c>
      <c r="E341" s="22">
        <f t="shared" si="97"/>
        <v>1856</v>
      </c>
      <c r="F341" s="22">
        <f t="shared" si="97"/>
        <v>2004</v>
      </c>
      <c r="G341" s="22">
        <f t="shared" si="97"/>
        <v>2154</v>
      </c>
      <c r="H341" s="22">
        <f t="shared" si="97"/>
        <v>2302</v>
      </c>
      <c r="I341" s="23">
        <f t="shared" si="97"/>
        <v>2450</v>
      </c>
    </row>
    <row r="342" spans="1:12" s="24" customFormat="1" ht="27.95" customHeight="1" thickBot="1" x14ac:dyDescent="0.3">
      <c r="A342" s="36" t="s">
        <v>18</v>
      </c>
    </row>
    <row r="343" spans="1:12" ht="15.75" thickBot="1" x14ac:dyDescent="0.3">
      <c r="A343" s="25" t="s">
        <v>8</v>
      </c>
      <c r="B343" s="26" t="s">
        <v>19</v>
      </c>
      <c r="C343" s="26" t="s">
        <v>20</v>
      </c>
      <c r="D343" s="26" t="s">
        <v>21</v>
      </c>
      <c r="E343" s="26" t="s">
        <v>22</v>
      </c>
      <c r="F343" s="26" t="s">
        <v>23</v>
      </c>
      <c r="G343" s="27" t="s">
        <v>24</v>
      </c>
    </row>
    <row r="344" spans="1:12" x14ac:dyDescent="0.25">
      <c r="A344" s="12">
        <v>0.2</v>
      </c>
      <c r="B344" s="14">
        <f t="shared" ref="B344:B350" si="98">B335</f>
        <v>324</v>
      </c>
      <c r="C344" s="14">
        <f t="shared" ref="C344:C350" si="99">ROUNDDOWN((((B326 + C326)/2)/12)*0.3,0)</f>
        <v>347</v>
      </c>
      <c r="D344" s="14">
        <f t="shared" ref="D344:D350" si="100">ROUNDDOWN((((D326))/12)*0.3,0)</f>
        <v>417</v>
      </c>
      <c r="E344" s="14">
        <f t="shared" ref="E344:E350" si="101">ROUNDDOWN((((E326 +F326)/2)/12)*0.3,0)</f>
        <v>482</v>
      </c>
      <c r="F344" s="14">
        <f t="shared" ref="F344:F350" si="102">ROUNDDOWN((((G326))/12)*0.3,0)</f>
        <v>538</v>
      </c>
      <c r="G344" s="14">
        <f t="shared" ref="G344:G350" si="103">ROUNDDOWN((((H326 +I326)/2)/12)*0.3,0)</f>
        <v>594</v>
      </c>
    </row>
    <row r="345" spans="1:12" x14ac:dyDescent="0.25">
      <c r="A345" s="16">
        <v>0.3</v>
      </c>
      <c r="B345" s="18">
        <f t="shared" si="98"/>
        <v>486</v>
      </c>
      <c r="C345" s="18">
        <f t="shared" si="99"/>
        <v>521</v>
      </c>
      <c r="D345" s="18">
        <f t="shared" si="100"/>
        <v>626</v>
      </c>
      <c r="E345" s="18">
        <f t="shared" si="101"/>
        <v>723</v>
      </c>
      <c r="F345" s="18">
        <f t="shared" si="102"/>
        <v>807</v>
      </c>
      <c r="G345" s="18">
        <f t="shared" si="103"/>
        <v>891</v>
      </c>
    </row>
    <row r="346" spans="1:12" x14ac:dyDescent="0.25">
      <c r="A346" s="16">
        <v>0.4</v>
      </c>
      <c r="B346" s="18">
        <f t="shared" si="98"/>
        <v>649</v>
      </c>
      <c r="C346" s="18">
        <f t="shared" si="99"/>
        <v>695</v>
      </c>
      <c r="D346" s="18">
        <f t="shared" si="100"/>
        <v>835</v>
      </c>
      <c r="E346" s="18">
        <f t="shared" si="101"/>
        <v>965</v>
      </c>
      <c r="F346" s="18">
        <f t="shared" si="102"/>
        <v>1077</v>
      </c>
      <c r="G346" s="18">
        <f t="shared" si="103"/>
        <v>1188</v>
      </c>
    </row>
    <row r="347" spans="1:12" x14ac:dyDescent="0.25">
      <c r="A347" s="16">
        <v>0.5</v>
      </c>
      <c r="B347" s="18">
        <f t="shared" si="98"/>
        <v>811</v>
      </c>
      <c r="C347" s="18">
        <f t="shared" si="99"/>
        <v>869</v>
      </c>
      <c r="D347" s="18">
        <f t="shared" si="100"/>
        <v>1043</v>
      </c>
      <c r="E347" s="18">
        <f t="shared" si="101"/>
        <v>1206</v>
      </c>
      <c r="F347" s="18">
        <f t="shared" si="102"/>
        <v>1346</v>
      </c>
      <c r="G347" s="18">
        <f t="shared" si="103"/>
        <v>1485</v>
      </c>
    </row>
    <row r="348" spans="1:12" x14ac:dyDescent="0.25">
      <c r="A348" s="16">
        <v>0.6</v>
      </c>
      <c r="B348" s="18">
        <f t="shared" si="98"/>
        <v>973</v>
      </c>
      <c r="C348" s="18">
        <f t="shared" si="99"/>
        <v>1043</v>
      </c>
      <c r="D348" s="18">
        <f t="shared" si="100"/>
        <v>1252</v>
      </c>
      <c r="E348" s="18">
        <f t="shared" si="101"/>
        <v>1447</v>
      </c>
      <c r="F348" s="18">
        <f t="shared" si="102"/>
        <v>1615</v>
      </c>
      <c r="G348" s="18">
        <f t="shared" si="103"/>
        <v>1782</v>
      </c>
    </row>
    <row r="349" spans="1:12" x14ac:dyDescent="0.25">
      <c r="A349" s="16">
        <v>0.7</v>
      </c>
      <c r="B349" s="18">
        <f t="shared" si="98"/>
        <v>1135</v>
      </c>
      <c r="C349" s="18">
        <f t="shared" si="99"/>
        <v>1217</v>
      </c>
      <c r="D349" s="18">
        <f t="shared" si="100"/>
        <v>1461</v>
      </c>
      <c r="E349" s="18">
        <f t="shared" si="101"/>
        <v>1688</v>
      </c>
      <c r="F349" s="18">
        <f t="shared" si="102"/>
        <v>1884</v>
      </c>
      <c r="G349" s="18">
        <f t="shared" si="103"/>
        <v>2079</v>
      </c>
    </row>
    <row r="350" spans="1:12" x14ac:dyDescent="0.25">
      <c r="A350" s="20">
        <v>0.8</v>
      </c>
      <c r="B350" s="22">
        <f t="shared" si="98"/>
        <v>1298</v>
      </c>
      <c r="C350" s="22">
        <f t="shared" si="99"/>
        <v>1391</v>
      </c>
      <c r="D350" s="22">
        <f t="shared" si="100"/>
        <v>1670</v>
      </c>
      <c r="E350" s="22">
        <f t="shared" si="101"/>
        <v>1930</v>
      </c>
      <c r="F350" s="22">
        <f t="shared" si="102"/>
        <v>2154</v>
      </c>
      <c r="G350" s="22">
        <f t="shared" si="103"/>
        <v>2376</v>
      </c>
    </row>
    <row r="351" spans="1:12" s="24" customFormat="1" ht="33" customHeight="1" x14ac:dyDescent="0.25">
      <c r="A351" s="112" t="s">
        <v>48</v>
      </c>
      <c r="B351" s="112"/>
      <c r="C351" s="112"/>
      <c r="D351" s="112"/>
      <c r="E351" s="112"/>
      <c r="F351" s="112"/>
      <c r="G351" s="112"/>
      <c r="H351" s="112"/>
      <c r="I351" s="112"/>
      <c r="J351" s="78"/>
      <c r="K351" s="78"/>
      <c r="L351" s="78"/>
    </row>
    <row r="352" spans="1:12" ht="15.75" x14ac:dyDescent="0.25">
      <c r="A352" s="113" t="s">
        <v>63</v>
      </c>
      <c r="B352" s="114"/>
      <c r="C352" s="115"/>
      <c r="D352" s="47" t="s">
        <v>28</v>
      </c>
      <c r="E352" s="46"/>
      <c r="F352" s="46"/>
      <c r="G352" s="33"/>
      <c r="H352" s="46"/>
      <c r="I352" s="46"/>
      <c r="J352" s="46"/>
      <c r="K352" s="41"/>
      <c r="L352" s="42"/>
    </row>
    <row r="353" spans="1:12" ht="15.75" x14ac:dyDescent="0.25">
      <c r="A353" s="116" t="s">
        <v>5</v>
      </c>
      <c r="B353" s="117"/>
      <c r="C353" s="118"/>
      <c r="D353" s="51">
        <v>115000</v>
      </c>
      <c r="E353" s="46"/>
      <c r="F353" s="46"/>
      <c r="G353" s="34"/>
      <c r="H353" s="46"/>
      <c r="I353" s="46"/>
      <c r="J353" s="46"/>
      <c r="K353" s="41"/>
      <c r="L353" s="43"/>
    </row>
    <row r="354" spans="1:12" ht="15.75" x14ac:dyDescent="0.25">
      <c r="A354" s="116" t="s">
        <v>6</v>
      </c>
      <c r="B354" s="117"/>
      <c r="C354" s="118"/>
      <c r="D354" s="53">
        <v>57500</v>
      </c>
      <c r="E354" s="46"/>
      <c r="F354" s="46"/>
      <c r="G354" s="35"/>
      <c r="H354" s="46"/>
      <c r="I354" s="46"/>
      <c r="J354" s="46"/>
      <c r="K354" s="41"/>
      <c r="L354" s="45"/>
    </row>
    <row r="355" spans="1:12" s="24" customFormat="1" ht="27.95" customHeight="1" thickBot="1" x14ac:dyDescent="0.3">
      <c r="A355" s="79" t="s">
        <v>7</v>
      </c>
      <c r="B355" s="79"/>
      <c r="C355" s="79"/>
      <c r="D355" s="79"/>
      <c r="E355" s="80"/>
      <c r="F355" s="80"/>
      <c r="G355" s="80"/>
      <c r="H355" s="80"/>
      <c r="I355" s="80"/>
      <c r="J355" s="80"/>
      <c r="K355" s="80"/>
      <c r="L355" s="80"/>
    </row>
    <row r="356" spans="1:12" ht="15.75" thickBot="1" x14ac:dyDescent="0.3">
      <c r="A356" s="55" t="s">
        <v>8</v>
      </c>
      <c r="B356" s="56" t="s">
        <v>9</v>
      </c>
      <c r="C356" s="56" t="s">
        <v>10</v>
      </c>
      <c r="D356" s="56" t="s">
        <v>11</v>
      </c>
      <c r="E356" s="56" t="s">
        <v>12</v>
      </c>
      <c r="F356" s="56" t="s">
        <v>13</v>
      </c>
      <c r="G356" s="56" t="s">
        <v>14</v>
      </c>
      <c r="H356" s="56" t="s">
        <v>15</v>
      </c>
      <c r="I356" s="57" t="s">
        <v>16</v>
      </c>
      <c r="J356" s="58"/>
      <c r="K356" s="58"/>
      <c r="L356" s="58"/>
    </row>
    <row r="357" spans="1:12" x14ac:dyDescent="0.25">
      <c r="A357" s="59">
        <v>0.2</v>
      </c>
      <c r="B357" s="60">
        <v>16100</v>
      </c>
      <c r="C357" s="61">
        <v>18400</v>
      </c>
      <c r="D357" s="61">
        <v>20700</v>
      </c>
      <c r="E357" s="61">
        <v>23000</v>
      </c>
      <c r="F357" s="61">
        <v>24840</v>
      </c>
      <c r="G357" s="61">
        <v>26680</v>
      </c>
      <c r="H357" s="61">
        <v>28520</v>
      </c>
      <c r="I357" s="62">
        <v>30360</v>
      </c>
      <c r="J357" s="58"/>
      <c r="K357" s="58"/>
      <c r="L357" s="58"/>
    </row>
    <row r="358" spans="1:12" x14ac:dyDescent="0.25">
      <c r="A358" s="63">
        <v>0.3</v>
      </c>
      <c r="B358" s="64">
        <v>24150</v>
      </c>
      <c r="C358" s="65">
        <v>27600</v>
      </c>
      <c r="D358" s="65">
        <v>31050</v>
      </c>
      <c r="E358" s="65">
        <v>34500</v>
      </c>
      <c r="F358" s="65">
        <v>37260</v>
      </c>
      <c r="G358" s="65">
        <v>40020</v>
      </c>
      <c r="H358" s="65">
        <v>42780</v>
      </c>
      <c r="I358" s="66">
        <v>45540</v>
      </c>
      <c r="J358" s="58"/>
      <c r="K358" s="58"/>
      <c r="L358" s="58"/>
    </row>
    <row r="359" spans="1:12" x14ac:dyDescent="0.25">
      <c r="A359" s="63">
        <v>0.4</v>
      </c>
      <c r="B359" s="64">
        <v>32200</v>
      </c>
      <c r="C359" s="65">
        <v>36800</v>
      </c>
      <c r="D359" s="65">
        <v>41400</v>
      </c>
      <c r="E359" s="65">
        <v>46000</v>
      </c>
      <c r="F359" s="65">
        <v>49680</v>
      </c>
      <c r="G359" s="65">
        <v>53360</v>
      </c>
      <c r="H359" s="65">
        <v>57040</v>
      </c>
      <c r="I359" s="66">
        <v>60720</v>
      </c>
      <c r="J359" s="58"/>
      <c r="K359" s="58"/>
      <c r="L359" s="58"/>
    </row>
    <row r="360" spans="1:12" x14ac:dyDescent="0.25">
      <c r="A360" s="59">
        <v>0.5</v>
      </c>
      <c r="B360" s="61">
        <v>40250</v>
      </c>
      <c r="C360" s="61">
        <v>46000</v>
      </c>
      <c r="D360" s="61">
        <v>51750</v>
      </c>
      <c r="E360" s="61">
        <v>57500</v>
      </c>
      <c r="F360" s="61">
        <v>62100</v>
      </c>
      <c r="G360" s="61">
        <v>66700</v>
      </c>
      <c r="H360" s="61">
        <v>71300</v>
      </c>
      <c r="I360" s="62">
        <v>75900</v>
      </c>
      <c r="J360" s="58"/>
      <c r="K360" s="58"/>
      <c r="L360" s="58"/>
    </row>
    <row r="361" spans="1:12" x14ac:dyDescent="0.25">
      <c r="A361" s="63">
        <v>0.6</v>
      </c>
      <c r="B361" s="64">
        <v>48300</v>
      </c>
      <c r="C361" s="65">
        <v>55200</v>
      </c>
      <c r="D361" s="65">
        <v>62100</v>
      </c>
      <c r="E361" s="65">
        <v>69000</v>
      </c>
      <c r="F361" s="65">
        <v>74520</v>
      </c>
      <c r="G361" s="65">
        <v>80040</v>
      </c>
      <c r="H361" s="65">
        <v>85560</v>
      </c>
      <c r="I361" s="66">
        <v>91080</v>
      </c>
      <c r="J361" s="58"/>
      <c r="K361" s="58"/>
      <c r="L361" s="58"/>
    </row>
    <row r="362" spans="1:12" x14ac:dyDescent="0.25">
      <c r="A362" s="63">
        <v>0.7</v>
      </c>
      <c r="B362" s="64">
        <v>56350</v>
      </c>
      <c r="C362" s="65">
        <v>64400</v>
      </c>
      <c r="D362" s="65">
        <v>72450</v>
      </c>
      <c r="E362" s="65">
        <v>80500</v>
      </c>
      <c r="F362" s="65">
        <v>86940</v>
      </c>
      <c r="G362" s="65">
        <v>93380</v>
      </c>
      <c r="H362" s="65">
        <v>99820</v>
      </c>
      <c r="I362" s="66">
        <v>106260</v>
      </c>
      <c r="J362" s="58"/>
      <c r="K362" s="58"/>
      <c r="L362" s="58"/>
    </row>
    <row r="363" spans="1:12" ht="15.75" thickBot="1" x14ac:dyDescent="0.3">
      <c r="A363" s="67">
        <v>0.8</v>
      </c>
      <c r="B363" s="68">
        <v>64400</v>
      </c>
      <c r="C363" s="69">
        <v>73600</v>
      </c>
      <c r="D363" s="69">
        <v>82800</v>
      </c>
      <c r="E363" s="69">
        <v>92000</v>
      </c>
      <c r="F363" s="69">
        <v>99360</v>
      </c>
      <c r="G363" s="69">
        <v>106720</v>
      </c>
      <c r="H363" s="69">
        <v>114080</v>
      </c>
      <c r="I363" s="70">
        <v>121440</v>
      </c>
      <c r="J363" s="58"/>
      <c r="K363" s="58"/>
      <c r="L363" s="58"/>
    </row>
    <row r="364" spans="1:12" s="24" customFormat="1" ht="27.95" customHeight="1" thickBot="1" x14ac:dyDescent="0.3">
      <c r="A364" s="79" t="s">
        <v>17</v>
      </c>
      <c r="B364" s="79"/>
      <c r="C364" s="79"/>
      <c r="D364" s="79"/>
      <c r="E364" s="78"/>
      <c r="F364" s="78"/>
      <c r="G364" s="78"/>
      <c r="H364" s="78"/>
      <c r="I364" s="78"/>
      <c r="J364" s="78"/>
      <c r="K364" s="78"/>
      <c r="L364" s="78"/>
    </row>
    <row r="365" spans="1:12" ht="15.75" thickBot="1" x14ac:dyDescent="0.3">
      <c r="A365" s="72" t="s">
        <v>8</v>
      </c>
      <c r="B365" s="73" t="s">
        <v>9</v>
      </c>
      <c r="C365" s="73" t="s">
        <v>10</v>
      </c>
      <c r="D365" s="73" t="s">
        <v>11</v>
      </c>
      <c r="E365" s="73" t="s">
        <v>12</v>
      </c>
      <c r="F365" s="73" t="s">
        <v>13</v>
      </c>
      <c r="G365" s="73" t="s">
        <v>14</v>
      </c>
      <c r="H365" s="73" t="s">
        <v>15</v>
      </c>
      <c r="I365" s="74" t="s">
        <v>16</v>
      </c>
      <c r="J365" s="46"/>
      <c r="K365" s="46"/>
      <c r="L365" s="46"/>
    </row>
    <row r="366" spans="1:12" x14ac:dyDescent="0.25">
      <c r="A366" s="75">
        <v>0.2</v>
      </c>
      <c r="B366" s="76">
        <v>402</v>
      </c>
      <c r="C366" s="76">
        <v>460</v>
      </c>
      <c r="D366" s="76">
        <v>517</v>
      </c>
      <c r="E366" s="76">
        <v>575</v>
      </c>
      <c r="F366" s="76">
        <v>621</v>
      </c>
      <c r="G366" s="76">
        <v>667</v>
      </c>
      <c r="H366" s="76">
        <v>713</v>
      </c>
      <c r="I366" s="77">
        <v>759</v>
      </c>
      <c r="J366" s="46"/>
      <c r="K366" s="46"/>
      <c r="L366" s="46"/>
    </row>
    <row r="367" spans="1:12" x14ac:dyDescent="0.25">
      <c r="A367" s="63">
        <v>0.3</v>
      </c>
      <c r="B367" s="76">
        <v>603</v>
      </c>
      <c r="C367" s="76">
        <v>690</v>
      </c>
      <c r="D367" s="76">
        <v>776</v>
      </c>
      <c r="E367" s="76">
        <v>862</v>
      </c>
      <c r="F367" s="76">
        <v>931</v>
      </c>
      <c r="G367" s="76">
        <v>1000</v>
      </c>
      <c r="H367" s="76">
        <v>1069</v>
      </c>
      <c r="I367" s="66">
        <v>1138</v>
      </c>
      <c r="J367" s="46"/>
      <c r="K367" s="46"/>
      <c r="L367" s="46"/>
    </row>
    <row r="368" spans="1:12" x14ac:dyDescent="0.25">
      <c r="A368" s="63">
        <v>0.4</v>
      </c>
      <c r="B368" s="76">
        <v>805</v>
      </c>
      <c r="C368" s="76">
        <v>920</v>
      </c>
      <c r="D368" s="76">
        <v>1035</v>
      </c>
      <c r="E368" s="76">
        <v>1150</v>
      </c>
      <c r="F368" s="76">
        <v>1242</v>
      </c>
      <c r="G368" s="76">
        <v>1334</v>
      </c>
      <c r="H368" s="76">
        <v>1426</v>
      </c>
      <c r="I368" s="66">
        <v>1518</v>
      </c>
      <c r="J368" s="46"/>
      <c r="K368" s="46"/>
      <c r="L368" s="46"/>
    </row>
    <row r="369" spans="1:12" x14ac:dyDescent="0.25">
      <c r="A369" s="63">
        <v>0.5</v>
      </c>
      <c r="B369" s="76">
        <v>1006</v>
      </c>
      <c r="C369" s="76">
        <v>1150</v>
      </c>
      <c r="D369" s="76">
        <v>1293</v>
      </c>
      <c r="E369" s="76">
        <v>1437</v>
      </c>
      <c r="F369" s="76">
        <v>1552</v>
      </c>
      <c r="G369" s="76">
        <v>1667</v>
      </c>
      <c r="H369" s="76">
        <v>1782</v>
      </c>
      <c r="I369" s="66">
        <v>1897</v>
      </c>
      <c r="J369" s="46"/>
      <c r="K369" s="46"/>
      <c r="L369" s="46"/>
    </row>
    <row r="370" spans="1:12" x14ac:dyDescent="0.25">
      <c r="A370" s="63">
        <v>0.6</v>
      </c>
      <c r="B370" s="76">
        <v>1207</v>
      </c>
      <c r="C370" s="76">
        <v>1380</v>
      </c>
      <c r="D370" s="76">
        <v>1552</v>
      </c>
      <c r="E370" s="76">
        <v>1725</v>
      </c>
      <c r="F370" s="76">
        <v>1863</v>
      </c>
      <c r="G370" s="76">
        <v>2001</v>
      </c>
      <c r="H370" s="76">
        <v>2139</v>
      </c>
      <c r="I370" s="66">
        <v>2277</v>
      </c>
      <c r="J370" s="46"/>
      <c r="K370" s="46"/>
      <c r="L370" s="46"/>
    </row>
    <row r="371" spans="1:12" x14ac:dyDescent="0.25">
      <c r="A371" s="63">
        <v>0.7</v>
      </c>
      <c r="B371" s="76">
        <v>1408</v>
      </c>
      <c r="C371" s="76">
        <v>1610</v>
      </c>
      <c r="D371" s="76">
        <v>1811</v>
      </c>
      <c r="E371" s="76">
        <v>2012</v>
      </c>
      <c r="F371" s="76">
        <v>2173</v>
      </c>
      <c r="G371" s="76">
        <v>2334</v>
      </c>
      <c r="H371" s="76">
        <v>2495</v>
      </c>
      <c r="I371" s="66">
        <v>2656</v>
      </c>
      <c r="J371" s="46"/>
      <c r="K371" s="46"/>
      <c r="L371" s="46"/>
    </row>
    <row r="372" spans="1:12" ht="15.75" thickBot="1" x14ac:dyDescent="0.3">
      <c r="A372" s="67">
        <v>0.8</v>
      </c>
      <c r="B372" s="69">
        <v>1610</v>
      </c>
      <c r="C372" s="69">
        <v>1840</v>
      </c>
      <c r="D372" s="69">
        <v>2070</v>
      </c>
      <c r="E372" s="69">
        <v>2300</v>
      </c>
      <c r="F372" s="69">
        <v>2484</v>
      </c>
      <c r="G372" s="69">
        <v>2668</v>
      </c>
      <c r="H372" s="69">
        <v>2852</v>
      </c>
      <c r="I372" s="70">
        <v>3036</v>
      </c>
      <c r="J372" s="46"/>
      <c r="K372" s="46"/>
      <c r="L372" s="46"/>
    </row>
    <row r="373" spans="1:12" s="24" customFormat="1" ht="27.95" customHeight="1" thickBot="1" x14ac:dyDescent="0.3">
      <c r="A373" s="79" t="s">
        <v>18</v>
      </c>
      <c r="B373" s="79"/>
      <c r="C373" s="79"/>
      <c r="D373" s="78"/>
      <c r="E373" s="78"/>
      <c r="F373" s="78"/>
      <c r="G373" s="78"/>
      <c r="H373" s="78"/>
      <c r="I373" s="78"/>
      <c r="J373" s="78"/>
      <c r="K373" s="78"/>
      <c r="L373" s="78"/>
    </row>
    <row r="374" spans="1:12" ht="15.75" thickBot="1" x14ac:dyDescent="0.3">
      <c r="A374" s="72" t="s">
        <v>8</v>
      </c>
      <c r="B374" s="73" t="s">
        <v>19</v>
      </c>
      <c r="C374" s="73" t="s">
        <v>20</v>
      </c>
      <c r="D374" s="73" t="s">
        <v>21</v>
      </c>
      <c r="E374" s="73" t="s">
        <v>22</v>
      </c>
      <c r="F374" s="73" t="s">
        <v>23</v>
      </c>
      <c r="G374" s="74" t="s">
        <v>24</v>
      </c>
      <c r="H374" s="46"/>
      <c r="I374" s="46"/>
      <c r="J374" s="46"/>
      <c r="K374" s="46"/>
      <c r="L374" s="46"/>
    </row>
    <row r="375" spans="1:12" x14ac:dyDescent="0.25">
      <c r="A375" s="75">
        <v>0.2</v>
      </c>
      <c r="B375" s="76">
        <v>402</v>
      </c>
      <c r="C375" s="76">
        <v>431</v>
      </c>
      <c r="D375" s="76">
        <v>517</v>
      </c>
      <c r="E375" s="76">
        <v>598</v>
      </c>
      <c r="F375" s="76">
        <v>667</v>
      </c>
      <c r="G375" s="77">
        <v>736</v>
      </c>
      <c r="H375" s="46"/>
      <c r="I375" s="46"/>
      <c r="J375" s="46"/>
      <c r="K375" s="46"/>
      <c r="L375" s="46"/>
    </row>
    <row r="376" spans="1:12" x14ac:dyDescent="0.25">
      <c r="A376" s="63">
        <v>0.3</v>
      </c>
      <c r="B376" s="76">
        <v>603</v>
      </c>
      <c r="C376" s="76">
        <v>646</v>
      </c>
      <c r="D376" s="76">
        <v>776</v>
      </c>
      <c r="E376" s="76">
        <v>897</v>
      </c>
      <c r="F376" s="76">
        <v>1000</v>
      </c>
      <c r="G376" s="66">
        <v>1104</v>
      </c>
      <c r="H376" s="46"/>
      <c r="I376" s="46"/>
      <c r="J376" s="46"/>
      <c r="K376" s="46"/>
      <c r="L376" s="46"/>
    </row>
    <row r="377" spans="1:12" x14ac:dyDescent="0.25">
      <c r="A377" s="63">
        <v>0.4</v>
      </c>
      <c r="B377" s="76">
        <v>805</v>
      </c>
      <c r="C377" s="76">
        <v>862</v>
      </c>
      <c r="D377" s="76">
        <v>1035</v>
      </c>
      <c r="E377" s="76">
        <v>1196</v>
      </c>
      <c r="F377" s="76">
        <v>1334</v>
      </c>
      <c r="G377" s="66">
        <v>1472</v>
      </c>
      <c r="H377" s="46"/>
      <c r="I377" s="46"/>
      <c r="J377" s="46"/>
      <c r="K377" s="46"/>
      <c r="L377" s="46"/>
    </row>
    <row r="378" spans="1:12" x14ac:dyDescent="0.25">
      <c r="A378" s="63">
        <v>0.5</v>
      </c>
      <c r="B378" s="76">
        <v>1006</v>
      </c>
      <c r="C378" s="76">
        <v>1078</v>
      </c>
      <c r="D378" s="76">
        <v>1293</v>
      </c>
      <c r="E378" s="76">
        <v>1495</v>
      </c>
      <c r="F378" s="76">
        <v>1667</v>
      </c>
      <c r="G378" s="66">
        <v>1840</v>
      </c>
      <c r="H378" s="46"/>
      <c r="I378" s="46"/>
      <c r="J378" s="46"/>
      <c r="K378" s="46"/>
      <c r="L378" s="46"/>
    </row>
    <row r="379" spans="1:12" x14ac:dyDescent="0.25">
      <c r="A379" s="63">
        <v>0.6</v>
      </c>
      <c r="B379" s="76">
        <v>1207</v>
      </c>
      <c r="C379" s="76">
        <v>1293</v>
      </c>
      <c r="D379" s="76">
        <v>1552</v>
      </c>
      <c r="E379" s="76">
        <v>1794</v>
      </c>
      <c r="F379" s="76">
        <v>2001</v>
      </c>
      <c r="G379" s="66">
        <v>2208</v>
      </c>
      <c r="H379" s="46"/>
      <c r="I379" s="46"/>
      <c r="J379" s="46"/>
      <c r="K379" s="46"/>
      <c r="L379" s="46"/>
    </row>
    <row r="380" spans="1:12" x14ac:dyDescent="0.25">
      <c r="A380" s="63">
        <v>0.7</v>
      </c>
      <c r="B380" s="76">
        <v>1408</v>
      </c>
      <c r="C380" s="76">
        <v>1509</v>
      </c>
      <c r="D380" s="76">
        <v>1811</v>
      </c>
      <c r="E380" s="76">
        <v>2093</v>
      </c>
      <c r="F380" s="76">
        <v>2334</v>
      </c>
      <c r="G380" s="66">
        <v>2576</v>
      </c>
      <c r="H380" s="46"/>
      <c r="I380" s="46"/>
      <c r="J380" s="46"/>
      <c r="K380" s="46"/>
      <c r="L380" s="46"/>
    </row>
    <row r="381" spans="1:12" ht="15.75" thickBot="1" x14ac:dyDescent="0.3">
      <c r="A381" s="67">
        <v>0.8</v>
      </c>
      <c r="B381" s="69">
        <v>1610</v>
      </c>
      <c r="C381" s="69">
        <v>1725</v>
      </c>
      <c r="D381" s="69">
        <v>2070</v>
      </c>
      <c r="E381" s="69">
        <v>2392</v>
      </c>
      <c r="F381" s="69">
        <v>2668</v>
      </c>
      <c r="G381" s="70">
        <v>2944</v>
      </c>
      <c r="H381" s="46"/>
      <c r="I381" s="46"/>
      <c r="J381" s="46"/>
      <c r="K381" s="46"/>
      <c r="L381" s="46"/>
    </row>
    <row r="382" spans="1:12" s="24" customFormat="1" ht="33" customHeight="1" x14ac:dyDescent="0.25">
      <c r="A382" s="111" t="s">
        <v>49</v>
      </c>
      <c r="B382" s="111"/>
      <c r="C382" s="111"/>
      <c r="D382" s="111"/>
      <c r="E382" s="111"/>
      <c r="F382" s="111"/>
      <c r="G382" s="111"/>
      <c r="H382" s="111"/>
      <c r="I382" s="111"/>
    </row>
    <row r="383" spans="1:12" ht="15.75" x14ac:dyDescent="0.25">
      <c r="A383" s="103" t="s">
        <v>64</v>
      </c>
      <c r="B383" s="104"/>
      <c r="C383" s="105"/>
      <c r="D383" s="4" t="s">
        <v>53</v>
      </c>
      <c r="G383" s="33"/>
      <c r="J383" s="48"/>
      <c r="K383" s="33"/>
    </row>
    <row r="384" spans="1:12" ht="15.75" x14ac:dyDescent="0.25">
      <c r="A384" s="98" t="s">
        <v>5</v>
      </c>
      <c r="B384" s="99"/>
      <c r="C384" s="100"/>
      <c r="D384" s="5">
        <v>93500</v>
      </c>
      <c r="G384" s="34"/>
      <c r="J384" s="48"/>
      <c r="K384" s="34"/>
    </row>
    <row r="385" spans="1:11" ht="15.75" x14ac:dyDescent="0.25">
      <c r="A385" s="98" t="s">
        <v>6</v>
      </c>
      <c r="B385" s="99"/>
      <c r="C385" s="100"/>
      <c r="D385" s="6">
        <f>E391</f>
        <v>46850</v>
      </c>
      <c r="G385" s="35"/>
      <c r="J385" s="48"/>
      <c r="K385" s="35"/>
    </row>
    <row r="386" spans="1:11" s="7" customFormat="1" ht="27.95" customHeight="1" x14ac:dyDescent="0.25">
      <c r="A386" s="36" t="s">
        <v>7</v>
      </c>
    </row>
    <row r="387" spans="1:11" s="11" customFormat="1" ht="15.75" thickBot="1" x14ac:dyDescent="0.3">
      <c r="A387" s="8" t="s">
        <v>8</v>
      </c>
      <c r="B387" s="9" t="s">
        <v>9</v>
      </c>
      <c r="C387" s="9" t="s">
        <v>10</v>
      </c>
      <c r="D387" s="9" t="s">
        <v>11</v>
      </c>
      <c r="E387" s="9" t="s">
        <v>12</v>
      </c>
      <c r="F387" s="9" t="s">
        <v>13</v>
      </c>
      <c r="G387" s="9" t="s">
        <v>14</v>
      </c>
      <c r="H387" s="9" t="s">
        <v>15</v>
      </c>
      <c r="I387" s="10" t="s">
        <v>16</v>
      </c>
    </row>
    <row r="388" spans="1:11" s="11" customFormat="1" x14ac:dyDescent="0.25">
      <c r="A388" s="12">
        <v>0.2</v>
      </c>
      <c r="B388" s="13">
        <f>B391*0.4</f>
        <v>13120</v>
      </c>
      <c r="C388" s="14">
        <f t="shared" ref="C388:I388" si="104">C391*0.4</f>
        <v>15000</v>
      </c>
      <c r="D388" s="14">
        <f t="shared" si="104"/>
        <v>16880</v>
      </c>
      <c r="E388" s="14">
        <f t="shared" si="104"/>
        <v>18740</v>
      </c>
      <c r="F388" s="14">
        <f t="shared" si="104"/>
        <v>20240</v>
      </c>
      <c r="G388" s="14">
        <f t="shared" si="104"/>
        <v>21740</v>
      </c>
      <c r="H388" s="14">
        <f t="shared" si="104"/>
        <v>23240</v>
      </c>
      <c r="I388" s="15">
        <f t="shared" si="104"/>
        <v>24740</v>
      </c>
    </row>
    <row r="389" spans="1:11" s="11" customFormat="1" x14ac:dyDescent="0.25">
      <c r="A389" s="16">
        <v>0.3</v>
      </c>
      <c r="B389" s="17">
        <f>B391*0.6</f>
        <v>19680</v>
      </c>
      <c r="C389" s="18">
        <f t="shared" ref="C389:I389" si="105">C391*0.6</f>
        <v>22500</v>
      </c>
      <c r="D389" s="18">
        <f t="shared" si="105"/>
        <v>25320</v>
      </c>
      <c r="E389" s="18">
        <f t="shared" si="105"/>
        <v>28110</v>
      </c>
      <c r="F389" s="18">
        <f t="shared" si="105"/>
        <v>30360</v>
      </c>
      <c r="G389" s="18">
        <f t="shared" si="105"/>
        <v>32610</v>
      </c>
      <c r="H389" s="18">
        <f t="shared" si="105"/>
        <v>34860</v>
      </c>
      <c r="I389" s="19">
        <f t="shared" si="105"/>
        <v>37110</v>
      </c>
    </row>
    <row r="390" spans="1:11" s="11" customFormat="1" x14ac:dyDescent="0.25">
      <c r="A390" s="16">
        <v>0.4</v>
      </c>
      <c r="B390" s="17">
        <f t="shared" ref="B390:I390" si="106">B391*0.8</f>
        <v>26240</v>
      </c>
      <c r="C390" s="18">
        <f t="shared" si="106"/>
        <v>30000</v>
      </c>
      <c r="D390" s="18">
        <f t="shared" si="106"/>
        <v>33760</v>
      </c>
      <c r="E390" s="18">
        <f t="shared" si="106"/>
        <v>37480</v>
      </c>
      <c r="F390" s="18">
        <f t="shared" si="106"/>
        <v>40480</v>
      </c>
      <c r="G390" s="18">
        <f t="shared" si="106"/>
        <v>43480</v>
      </c>
      <c r="H390" s="18">
        <f t="shared" si="106"/>
        <v>46480</v>
      </c>
      <c r="I390" s="19">
        <f t="shared" si="106"/>
        <v>49480</v>
      </c>
    </row>
    <row r="391" spans="1:11" s="11" customFormat="1" x14ac:dyDescent="0.25">
      <c r="A391" s="12">
        <v>0.5</v>
      </c>
      <c r="B391" s="18">
        <v>32800</v>
      </c>
      <c r="C391" s="18">
        <v>37500</v>
      </c>
      <c r="D391" s="18">
        <v>42200</v>
      </c>
      <c r="E391" s="18">
        <v>46850</v>
      </c>
      <c r="F391" s="18">
        <v>50600</v>
      </c>
      <c r="G391" s="18">
        <v>54350</v>
      </c>
      <c r="H391" s="18">
        <v>58100</v>
      </c>
      <c r="I391" s="19">
        <v>61850</v>
      </c>
    </row>
    <row r="392" spans="1:11" s="11" customFormat="1" x14ac:dyDescent="0.25">
      <c r="A392" s="16">
        <v>0.6</v>
      </c>
      <c r="B392" s="17">
        <f t="shared" ref="B392:I392" si="107">B391*1.2</f>
        <v>39360</v>
      </c>
      <c r="C392" s="18">
        <f t="shared" si="107"/>
        <v>45000</v>
      </c>
      <c r="D392" s="18">
        <f t="shared" si="107"/>
        <v>50640</v>
      </c>
      <c r="E392" s="18">
        <f t="shared" si="107"/>
        <v>56220</v>
      </c>
      <c r="F392" s="18">
        <f t="shared" si="107"/>
        <v>60720</v>
      </c>
      <c r="G392" s="18">
        <f t="shared" si="107"/>
        <v>65220</v>
      </c>
      <c r="H392" s="18">
        <f t="shared" si="107"/>
        <v>69720</v>
      </c>
      <c r="I392" s="19">
        <f t="shared" si="107"/>
        <v>74220</v>
      </c>
    </row>
    <row r="393" spans="1:11" s="11" customFormat="1" x14ac:dyDescent="0.25">
      <c r="A393" s="16">
        <v>0.7</v>
      </c>
      <c r="B393" s="17">
        <f>B391*1.4</f>
        <v>45920</v>
      </c>
      <c r="C393" s="18">
        <f t="shared" ref="C393:I393" si="108">C391*1.4</f>
        <v>52500</v>
      </c>
      <c r="D393" s="18">
        <f t="shared" si="108"/>
        <v>59079.999999999993</v>
      </c>
      <c r="E393" s="18">
        <f t="shared" si="108"/>
        <v>65590</v>
      </c>
      <c r="F393" s="18">
        <f t="shared" si="108"/>
        <v>70840</v>
      </c>
      <c r="G393" s="18">
        <f t="shared" si="108"/>
        <v>76090</v>
      </c>
      <c r="H393" s="18">
        <f t="shared" si="108"/>
        <v>81340</v>
      </c>
      <c r="I393" s="19">
        <f t="shared" si="108"/>
        <v>86590</v>
      </c>
    </row>
    <row r="394" spans="1:11" s="11" customFormat="1" x14ac:dyDescent="0.25">
      <c r="A394" s="20">
        <v>0.8</v>
      </c>
      <c r="B394" s="21">
        <f>B391*1.6</f>
        <v>52480</v>
      </c>
      <c r="C394" s="22">
        <f t="shared" ref="C394:I394" si="109">C391*1.6</f>
        <v>60000</v>
      </c>
      <c r="D394" s="22">
        <f t="shared" si="109"/>
        <v>67520</v>
      </c>
      <c r="E394" s="22">
        <f t="shared" si="109"/>
        <v>74960</v>
      </c>
      <c r="F394" s="22">
        <f t="shared" si="109"/>
        <v>80960</v>
      </c>
      <c r="G394" s="22">
        <f t="shared" si="109"/>
        <v>86960</v>
      </c>
      <c r="H394" s="22">
        <f t="shared" si="109"/>
        <v>92960</v>
      </c>
      <c r="I394" s="23">
        <f t="shared" si="109"/>
        <v>98960</v>
      </c>
    </row>
    <row r="395" spans="1:11" s="24" customFormat="1" ht="27.95" customHeight="1" thickBot="1" x14ac:dyDescent="0.3">
      <c r="A395" s="36" t="s">
        <v>17</v>
      </c>
    </row>
    <row r="396" spans="1:11" ht="15.75" thickBot="1" x14ac:dyDescent="0.3">
      <c r="A396" s="25" t="s">
        <v>8</v>
      </c>
      <c r="B396" s="26" t="s">
        <v>9</v>
      </c>
      <c r="C396" s="26" t="s">
        <v>10</v>
      </c>
      <c r="D396" s="26" t="s">
        <v>11</v>
      </c>
      <c r="E396" s="26" t="s">
        <v>12</v>
      </c>
      <c r="F396" s="26" t="s">
        <v>13</v>
      </c>
      <c r="G396" s="26" t="s">
        <v>14</v>
      </c>
      <c r="H396" s="26" t="s">
        <v>15</v>
      </c>
      <c r="I396" s="27" t="s">
        <v>16</v>
      </c>
    </row>
    <row r="397" spans="1:11" x14ac:dyDescent="0.25">
      <c r="A397" s="12">
        <v>0.2</v>
      </c>
      <c r="B397" s="14">
        <f t="shared" ref="B397:I403" si="110">ROUNDDOWN((B388/12)*0.3,0)</f>
        <v>328</v>
      </c>
      <c r="C397" s="14">
        <f t="shared" si="110"/>
        <v>375</v>
      </c>
      <c r="D397" s="14">
        <f t="shared" si="110"/>
        <v>422</v>
      </c>
      <c r="E397" s="14">
        <f t="shared" si="110"/>
        <v>468</v>
      </c>
      <c r="F397" s="14">
        <f t="shared" si="110"/>
        <v>506</v>
      </c>
      <c r="G397" s="14">
        <f t="shared" si="110"/>
        <v>543</v>
      </c>
      <c r="H397" s="14">
        <f t="shared" si="110"/>
        <v>581</v>
      </c>
      <c r="I397" s="15">
        <f t="shared" si="110"/>
        <v>618</v>
      </c>
    </row>
    <row r="398" spans="1:11" x14ac:dyDescent="0.25">
      <c r="A398" s="16">
        <v>0.3</v>
      </c>
      <c r="B398" s="18">
        <f t="shared" si="110"/>
        <v>492</v>
      </c>
      <c r="C398" s="18">
        <f t="shared" si="110"/>
        <v>562</v>
      </c>
      <c r="D398" s="18">
        <f t="shared" si="110"/>
        <v>633</v>
      </c>
      <c r="E398" s="18">
        <f t="shared" si="110"/>
        <v>702</v>
      </c>
      <c r="F398" s="18">
        <f t="shared" si="110"/>
        <v>759</v>
      </c>
      <c r="G398" s="18">
        <f t="shared" si="110"/>
        <v>815</v>
      </c>
      <c r="H398" s="18">
        <f t="shared" si="110"/>
        <v>871</v>
      </c>
      <c r="I398" s="19">
        <f t="shared" si="110"/>
        <v>927</v>
      </c>
    </row>
    <row r="399" spans="1:11" x14ac:dyDescent="0.25">
      <c r="A399" s="16">
        <v>0.4</v>
      </c>
      <c r="B399" s="18">
        <f t="shared" si="110"/>
        <v>656</v>
      </c>
      <c r="C399" s="18">
        <f t="shared" si="110"/>
        <v>750</v>
      </c>
      <c r="D399" s="18">
        <f t="shared" si="110"/>
        <v>844</v>
      </c>
      <c r="E399" s="18">
        <f t="shared" si="110"/>
        <v>937</v>
      </c>
      <c r="F399" s="18">
        <f t="shared" si="110"/>
        <v>1012</v>
      </c>
      <c r="G399" s="18">
        <f t="shared" si="110"/>
        <v>1087</v>
      </c>
      <c r="H399" s="18">
        <f t="shared" si="110"/>
        <v>1162</v>
      </c>
      <c r="I399" s="19">
        <f t="shared" si="110"/>
        <v>1237</v>
      </c>
    </row>
    <row r="400" spans="1:11" x14ac:dyDescent="0.25">
      <c r="A400" s="16">
        <v>0.5</v>
      </c>
      <c r="B400" s="18">
        <f t="shared" si="110"/>
        <v>820</v>
      </c>
      <c r="C400" s="18">
        <f t="shared" si="110"/>
        <v>937</v>
      </c>
      <c r="D400" s="18">
        <f t="shared" si="110"/>
        <v>1055</v>
      </c>
      <c r="E400" s="18">
        <f t="shared" si="110"/>
        <v>1171</v>
      </c>
      <c r="F400" s="18">
        <f t="shared" si="110"/>
        <v>1265</v>
      </c>
      <c r="G400" s="18">
        <f t="shared" si="110"/>
        <v>1358</v>
      </c>
      <c r="H400" s="18">
        <f t="shared" si="110"/>
        <v>1452</v>
      </c>
      <c r="I400" s="19">
        <f t="shared" si="110"/>
        <v>1546</v>
      </c>
    </row>
    <row r="401" spans="1:12" x14ac:dyDescent="0.25">
      <c r="A401" s="16">
        <v>0.6</v>
      </c>
      <c r="B401" s="18">
        <f t="shared" si="110"/>
        <v>984</v>
      </c>
      <c r="C401" s="18">
        <f t="shared" si="110"/>
        <v>1125</v>
      </c>
      <c r="D401" s="18">
        <f t="shared" si="110"/>
        <v>1266</v>
      </c>
      <c r="E401" s="18">
        <f t="shared" si="110"/>
        <v>1405</v>
      </c>
      <c r="F401" s="18">
        <f t="shared" si="110"/>
        <v>1518</v>
      </c>
      <c r="G401" s="18">
        <f t="shared" si="110"/>
        <v>1630</v>
      </c>
      <c r="H401" s="18">
        <f t="shared" si="110"/>
        <v>1743</v>
      </c>
      <c r="I401" s="19">
        <f t="shared" si="110"/>
        <v>1855</v>
      </c>
    </row>
    <row r="402" spans="1:12" x14ac:dyDescent="0.25">
      <c r="A402" s="16">
        <v>0.7</v>
      </c>
      <c r="B402" s="18">
        <f t="shared" si="110"/>
        <v>1148</v>
      </c>
      <c r="C402" s="18">
        <f t="shared" si="110"/>
        <v>1312</v>
      </c>
      <c r="D402" s="18">
        <f t="shared" si="110"/>
        <v>1477</v>
      </c>
      <c r="E402" s="18">
        <f t="shared" si="110"/>
        <v>1639</v>
      </c>
      <c r="F402" s="18">
        <f t="shared" si="110"/>
        <v>1771</v>
      </c>
      <c r="G402" s="18">
        <f t="shared" si="110"/>
        <v>1902</v>
      </c>
      <c r="H402" s="18">
        <f t="shared" si="110"/>
        <v>2033</v>
      </c>
      <c r="I402" s="19">
        <f t="shared" si="110"/>
        <v>2164</v>
      </c>
    </row>
    <row r="403" spans="1:12" x14ac:dyDescent="0.25">
      <c r="A403" s="20">
        <v>0.8</v>
      </c>
      <c r="B403" s="22">
        <f t="shared" si="110"/>
        <v>1312</v>
      </c>
      <c r="C403" s="22">
        <f t="shared" si="110"/>
        <v>1500</v>
      </c>
      <c r="D403" s="22">
        <f t="shared" si="110"/>
        <v>1688</v>
      </c>
      <c r="E403" s="22">
        <f t="shared" si="110"/>
        <v>1874</v>
      </c>
      <c r="F403" s="22">
        <f t="shared" si="110"/>
        <v>2024</v>
      </c>
      <c r="G403" s="22">
        <f t="shared" si="110"/>
        <v>2174</v>
      </c>
      <c r="H403" s="22">
        <f t="shared" si="110"/>
        <v>2324</v>
      </c>
      <c r="I403" s="23">
        <f t="shared" si="110"/>
        <v>2474</v>
      </c>
    </row>
    <row r="404" spans="1:12" s="24" customFormat="1" ht="27.95" customHeight="1" thickBot="1" x14ac:dyDescent="0.3">
      <c r="A404" s="36" t="s">
        <v>18</v>
      </c>
    </row>
    <row r="405" spans="1:12" ht="15.75" thickBot="1" x14ac:dyDescent="0.3">
      <c r="A405" s="25" t="s">
        <v>8</v>
      </c>
      <c r="B405" s="26" t="s">
        <v>19</v>
      </c>
      <c r="C405" s="26" t="s">
        <v>20</v>
      </c>
      <c r="D405" s="26" t="s">
        <v>21</v>
      </c>
      <c r="E405" s="26" t="s">
        <v>22</v>
      </c>
      <c r="F405" s="26" t="s">
        <v>23</v>
      </c>
      <c r="G405" s="27" t="s">
        <v>24</v>
      </c>
    </row>
    <row r="406" spans="1:12" x14ac:dyDescent="0.25">
      <c r="A406" s="12">
        <v>0.2</v>
      </c>
      <c r="B406" s="14">
        <f t="shared" ref="B406:B412" si="111">B397</f>
        <v>328</v>
      </c>
      <c r="C406" s="14">
        <f t="shared" ref="C406:C412" si="112">ROUNDDOWN((((B388 + C388)/2)/12)*0.3,0)</f>
        <v>351</v>
      </c>
      <c r="D406" s="14">
        <f t="shared" ref="D406:D412" si="113">ROUNDDOWN((((D388))/12)*0.3,0)</f>
        <v>422</v>
      </c>
      <c r="E406" s="14">
        <f t="shared" ref="E406:E412" si="114">ROUNDDOWN((((E388 +F388)/2)/12)*0.3,0)</f>
        <v>487</v>
      </c>
      <c r="F406" s="14">
        <f t="shared" ref="F406:F412" si="115">ROUNDDOWN((((G388))/12)*0.3,0)</f>
        <v>543</v>
      </c>
      <c r="G406" s="14">
        <f t="shared" ref="G406:G412" si="116">ROUNDDOWN((((H388 +I388)/2)/12)*0.3,0)</f>
        <v>599</v>
      </c>
    </row>
    <row r="407" spans="1:12" x14ac:dyDescent="0.25">
      <c r="A407" s="16">
        <v>0.3</v>
      </c>
      <c r="B407" s="18">
        <f t="shared" si="111"/>
        <v>492</v>
      </c>
      <c r="C407" s="18">
        <f t="shared" si="112"/>
        <v>527</v>
      </c>
      <c r="D407" s="18">
        <f t="shared" si="113"/>
        <v>633</v>
      </c>
      <c r="E407" s="18">
        <f t="shared" si="114"/>
        <v>730</v>
      </c>
      <c r="F407" s="18">
        <f t="shared" si="115"/>
        <v>815</v>
      </c>
      <c r="G407" s="18">
        <f t="shared" si="116"/>
        <v>899</v>
      </c>
    </row>
    <row r="408" spans="1:12" x14ac:dyDescent="0.25">
      <c r="A408" s="16">
        <v>0.4</v>
      </c>
      <c r="B408" s="18">
        <f t="shared" si="111"/>
        <v>656</v>
      </c>
      <c r="C408" s="18">
        <f t="shared" si="112"/>
        <v>703</v>
      </c>
      <c r="D408" s="18">
        <f t="shared" si="113"/>
        <v>844</v>
      </c>
      <c r="E408" s="18">
        <f t="shared" si="114"/>
        <v>974</v>
      </c>
      <c r="F408" s="18">
        <f t="shared" si="115"/>
        <v>1087</v>
      </c>
      <c r="G408" s="18">
        <f t="shared" si="116"/>
        <v>1199</v>
      </c>
    </row>
    <row r="409" spans="1:12" x14ac:dyDescent="0.25">
      <c r="A409" s="16">
        <v>0.5</v>
      </c>
      <c r="B409" s="18">
        <f t="shared" si="111"/>
        <v>820</v>
      </c>
      <c r="C409" s="18">
        <f t="shared" si="112"/>
        <v>878</v>
      </c>
      <c r="D409" s="18">
        <f t="shared" si="113"/>
        <v>1055</v>
      </c>
      <c r="E409" s="18">
        <f t="shared" si="114"/>
        <v>1218</v>
      </c>
      <c r="F409" s="18">
        <f t="shared" si="115"/>
        <v>1358</v>
      </c>
      <c r="G409" s="18">
        <f t="shared" si="116"/>
        <v>1499</v>
      </c>
    </row>
    <row r="410" spans="1:12" x14ac:dyDescent="0.25">
      <c r="A410" s="16">
        <v>0.6</v>
      </c>
      <c r="B410" s="18">
        <f t="shared" si="111"/>
        <v>984</v>
      </c>
      <c r="C410" s="18">
        <f t="shared" si="112"/>
        <v>1054</v>
      </c>
      <c r="D410" s="18">
        <f t="shared" si="113"/>
        <v>1266</v>
      </c>
      <c r="E410" s="18">
        <f t="shared" si="114"/>
        <v>1461</v>
      </c>
      <c r="F410" s="18">
        <f t="shared" si="115"/>
        <v>1630</v>
      </c>
      <c r="G410" s="18">
        <f t="shared" si="116"/>
        <v>1799</v>
      </c>
    </row>
    <row r="411" spans="1:12" x14ac:dyDescent="0.25">
      <c r="A411" s="16">
        <v>0.7</v>
      </c>
      <c r="B411" s="18">
        <f t="shared" si="111"/>
        <v>1148</v>
      </c>
      <c r="C411" s="18">
        <f t="shared" si="112"/>
        <v>1230</v>
      </c>
      <c r="D411" s="18">
        <f t="shared" si="113"/>
        <v>1477</v>
      </c>
      <c r="E411" s="18">
        <f t="shared" si="114"/>
        <v>1705</v>
      </c>
      <c r="F411" s="18">
        <f t="shared" si="115"/>
        <v>1902</v>
      </c>
      <c r="G411" s="18">
        <f t="shared" si="116"/>
        <v>2099</v>
      </c>
    </row>
    <row r="412" spans="1:12" x14ac:dyDescent="0.25">
      <c r="A412" s="20">
        <v>0.8</v>
      </c>
      <c r="B412" s="22">
        <f t="shared" si="111"/>
        <v>1312</v>
      </c>
      <c r="C412" s="22">
        <f t="shared" si="112"/>
        <v>1406</v>
      </c>
      <c r="D412" s="22">
        <f t="shared" si="113"/>
        <v>1688</v>
      </c>
      <c r="E412" s="22">
        <f t="shared" si="114"/>
        <v>1949</v>
      </c>
      <c r="F412" s="22">
        <f t="shared" si="115"/>
        <v>2174</v>
      </c>
      <c r="G412" s="22">
        <f t="shared" si="116"/>
        <v>2399</v>
      </c>
    </row>
    <row r="413" spans="1:12" s="24" customFormat="1" ht="33" customHeight="1" x14ac:dyDescent="0.25">
      <c r="A413" s="111" t="s">
        <v>50</v>
      </c>
      <c r="B413" s="111"/>
      <c r="C413" s="111"/>
      <c r="D413" s="111"/>
      <c r="E413" s="111"/>
      <c r="F413" s="111"/>
      <c r="G413" s="111"/>
      <c r="H413" s="111"/>
      <c r="I413" s="111"/>
    </row>
    <row r="414" spans="1:12" ht="15.75" x14ac:dyDescent="0.25">
      <c r="A414" s="103" t="s">
        <v>65</v>
      </c>
      <c r="B414" s="104"/>
      <c r="C414" s="105"/>
      <c r="D414" s="4" t="s">
        <v>53</v>
      </c>
      <c r="G414" s="33"/>
      <c r="K414" s="39"/>
      <c r="L414" s="40"/>
    </row>
    <row r="415" spans="1:12" ht="15.75" x14ac:dyDescent="0.25">
      <c r="A415" s="98" t="s">
        <v>66</v>
      </c>
      <c r="B415" s="99"/>
      <c r="C415" s="100"/>
      <c r="D415" s="5">
        <v>92000</v>
      </c>
      <c r="G415" s="34"/>
      <c r="K415" s="41"/>
      <c r="L415" s="42"/>
    </row>
    <row r="416" spans="1:12" ht="15.75" x14ac:dyDescent="0.25">
      <c r="A416" s="98" t="s">
        <v>6</v>
      </c>
      <c r="B416" s="99"/>
      <c r="C416" s="100"/>
      <c r="D416" s="6">
        <f>E422</f>
        <v>46850</v>
      </c>
      <c r="G416" s="35"/>
      <c r="K416" s="41"/>
      <c r="L416" s="43"/>
    </row>
    <row r="417" spans="1:9" s="7" customFormat="1" ht="27.95" customHeight="1" x14ac:dyDescent="0.25">
      <c r="A417" s="36" t="s">
        <v>7</v>
      </c>
    </row>
    <row r="418" spans="1:9" s="11" customFormat="1" ht="15.75" thickBot="1" x14ac:dyDescent="0.3">
      <c r="A418" s="8" t="s">
        <v>8</v>
      </c>
      <c r="B418" s="9" t="s">
        <v>9</v>
      </c>
      <c r="C418" s="9" t="s">
        <v>10</v>
      </c>
      <c r="D418" s="9" t="s">
        <v>11</v>
      </c>
      <c r="E418" s="9" t="s">
        <v>12</v>
      </c>
      <c r="F418" s="9" t="s">
        <v>13</v>
      </c>
      <c r="G418" s="9" t="s">
        <v>14</v>
      </c>
      <c r="H418" s="9" t="s">
        <v>15</v>
      </c>
      <c r="I418" s="10" t="s">
        <v>16</v>
      </c>
    </row>
    <row r="419" spans="1:9" s="11" customFormat="1" x14ac:dyDescent="0.25">
      <c r="A419" s="12">
        <v>0.2</v>
      </c>
      <c r="B419" s="13">
        <f>B422*0.4</f>
        <v>13120</v>
      </c>
      <c r="C419" s="14">
        <f t="shared" ref="C419:I419" si="117">C422*0.4</f>
        <v>15000</v>
      </c>
      <c r="D419" s="14">
        <f t="shared" si="117"/>
        <v>16880</v>
      </c>
      <c r="E419" s="14">
        <f t="shared" si="117"/>
        <v>18740</v>
      </c>
      <c r="F419" s="14">
        <f t="shared" si="117"/>
        <v>20240</v>
      </c>
      <c r="G419" s="14">
        <f t="shared" si="117"/>
        <v>21740</v>
      </c>
      <c r="H419" s="14">
        <f t="shared" si="117"/>
        <v>23240</v>
      </c>
      <c r="I419" s="15">
        <f t="shared" si="117"/>
        <v>24740</v>
      </c>
    </row>
    <row r="420" spans="1:9" s="11" customFormat="1" x14ac:dyDescent="0.25">
      <c r="A420" s="16">
        <v>0.3</v>
      </c>
      <c r="B420" s="17">
        <f>B422*0.6</f>
        <v>19680</v>
      </c>
      <c r="C420" s="18">
        <f t="shared" ref="C420:I420" si="118">C422*0.6</f>
        <v>22500</v>
      </c>
      <c r="D420" s="18">
        <f t="shared" si="118"/>
        <v>25320</v>
      </c>
      <c r="E420" s="18">
        <f t="shared" si="118"/>
        <v>28110</v>
      </c>
      <c r="F420" s="18">
        <f t="shared" si="118"/>
        <v>30360</v>
      </c>
      <c r="G420" s="18">
        <f t="shared" si="118"/>
        <v>32610</v>
      </c>
      <c r="H420" s="18">
        <f t="shared" si="118"/>
        <v>34860</v>
      </c>
      <c r="I420" s="19">
        <f t="shared" si="118"/>
        <v>37110</v>
      </c>
    </row>
    <row r="421" spans="1:9" s="11" customFormat="1" x14ac:dyDescent="0.25">
      <c r="A421" s="16">
        <v>0.4</v>
      </c>
      <c r="B421" s="17">
        <f t="shared" ref="B421:I421" si="119">B422*0.8</f>
        <v>26240</v>
      </c>
      <c r="C421" s="18">
        <f t="shared" si="119"/>
        <v>30000</v>
      </c>
      <c r="D421" s="18">
        <f t="shared" si="119"/>
        <v>33760</v>
      </c>
      <c r="E421" s="18">
        <f t="shared" si="119"/>
        <v>37480</v>
      </c>
      <c r="F421" s="18">
        <f t="shared" si="119"/>
        <v>40480</v>
      </c>
      <c r="G421" s="18">
        <f t="shared" si="119"/>
        <v>43480</v>
      </c>
      <c r="H421" s="18">
        <f t="shared" si="119"/>
        <v>46480</v>
      </c>
      <c r="I421" s="19">
        <f t="shared" si="119"/>
        <v>49480</v>
      </c>
    </row>
    <row r="422" spans="1:9" s="11" customFormat="1" x14ac:dyDescent="0.25">
      <c r="A422" s="12">
        <v>0.5</v>
      </c>
      <c r="B422" s="14">
        <v>32800</v>
      </c>
      <c r="C422" s="14">
        <v>37500</v>
      </c>
      <c r="D422" s="14">
        <v>42200</v>
      </c>
      <c r="E422" s="14">
        <v>46850</v>
      </c>
      <c r="F422" s="14">
        <v>50600</v>
      </c>
      <c r="G422" s="14">
        <v>54350</v>
      </c>
      <c r="H422" s="14">
        <v>58100</v>
      </c>
      <c r="I422" s="15">
        <v>61850</v>
      </c>
    </row>
    <row r="423" spans="1:9" s="11" customFormat="1" x14ac:dyDescent="0.25">
      <c r="A423" s="16">
        <v>0.6</v>
      </c>
      <c r="B423" s="17">
        <f t="shared" ref="B423:I423" si="120">B422*1.2</f>
        <v>39360</v>
      </c>
      <c r="C423" s="18">
        <f t="shared" si="120"/>
        <v>45000</v>
      </c>
      <c r="D423" s="18">
        <f t="shared" si="120"/>
        <v>50640</v>
      </c>
      <c r="E423" s="18">
        <f t="shared" si="120"/>
        <v>56220</v>
      </c>
      <c r="F423" s="18">
        <f t="shared" si="120"/>
        <v>60720</v>
      </c>
      <c r="G423" s="18">
        <f t="shared" si="120"/>
        <v>65220</v>
      </c>
      <c r="H423" s="18">
        <f t="shared" si="120"/>
        <v>69720</v>
      </c>
      <c r="I423" s="19">
        <f t="shared" si="120"/>
        <v>74220</v>
      </c>
    </row>
    <row r="424" spans="1:9" s="11" customFormat="1" x14ac:dyDescent="0.25">
      <c r="A424" s="16">
        <v>0.7</v>
      </c>
      <c r="B424" s="17">
        <f>B422*1.4</f>
        <v>45920</v>
      </c>
      <c r="C424" s="18">
        <f t="shared" ref="C424:I424" si="121">C422*1.4</f>
        <v>52500</v>
      </c>
      <c r="D424" s="18">
        <f t="shared" si="121"/>
        <v>59079.999999999993</v>
      </c>
      <c r="E424" s="18">
        <f t="shared" si="121"/>
        <v>65590</v>
      </c>
      <c r="F424" s="18">
        <f t="shared" si="121"/>
        <v>70840</v>
      </c>
      <c r="G424" s="18">
        <f t="shared" si="121"/>
        <v>76090</v>
      </c>
      <c r="H424" s="18">
        <f t="shared" si="121"/>
        <v>81340</v>
      </c>
      <c r="I424" s="19">
        <f t="shared" si="121"/>
        <v>86590</v>
      </c>
    </row>
    <row r="425" spans="1:9" s="11" customFormat="1" x14ac:dyDescent="0.25">
      <c r="A425" s="20">
        <v>0.8</v>
      </c>
      <c r="B425" s="21">
        <f>B422*1.6</f>
        <v>52480</v>
      </c>
      <c r="C425" s="22">
        <f t="shared" ref="C425:I425" si="122">C422*1.6</f>
        <v>60000</v>
      </c>
      <c r="D425" s="22">
        <f t="shared" si="122"/>
        <v>67520</v>
      </c>
      <c r="E425" s="22">
        <f t="shared" si="122"/>
        <v>74960</v>
      </c>
      <c r="F425" s="22">
        <f t="shared" si="122"/>
        <v>80960</v>
      </c>
      <c r="G425" s="22">
        <f t="shared" si="122"/>
        <v>86960</v>
      </c>
      <c r="H425" s="22">
        <f t="shared" si="122"/>
        <v>92960</v>
      </c>
      <c r="I425" s="23">
        <f t="shared" si="122"/>
        <v>98960</v>
      </c>
    </row>
    <row r="426" spans="1:9" s="24" customFormat="1" ht="27.95" customHeight="1" thickBot="1" x14ac:dyDescent="0.3">
      <c r="A426" s="36" t="s">
        <v>17</v>
      </c>
    </row>
    <row r="427" spans="1:9" ht="15.75" thickBot="1" x14ac:dyDescent="0.3">
      <c r="A427" s="25" t="s">
        <v>8</v>
      </c>
      <c r="B427" s="26" t="s">
        <v>9</v>
      </c>
      <c r="C427" s="26" t="s">
        <v>10</v>
      </c>
      <c r="D427" s="26" t="s">
        <v>11</v>
      </c>
      <c r="E427" s="26" t="s">
        <v>12</v>
      </c>
      <c r="F427" s="26" t="s">
        <v>13</v>
      </c>
      <c r="G427" s="26" t="s">
        <v>14</v>
      </c>
      <c r="H427" s="26" t="s">
        <v>15</v>
      </c>
      <c r="I427" s="27" t="s">
        <v>16</v>
      </c>
    </row>
    <row r="428" spans="1:9" x14ac:dyDescent="0.25">
      <c r="A428" s="12">
        <v>0.2</v>
      </c>
      <c r="B428" s="14">
        <f t="shared" ref="B428:I434" si="123">ROUNDDOWN((B419/12)*0.3,0)</f>
        <v>328</v>
      </c>
      <c r="C428" s="14">
        <f t="shared" si="123"/>
        <v>375</v>
      </c>
      <c r="D428" s="14">
        <f t="shared" si="123"/>
        <v>422</v>
      </c>
      <c r="E428" s="14">
        <f t="shared" si="123"/>
        <v>468</v>
      </c>
      <c r="F428" s="14">
        <f t="shared" si="123"/>
        <v>506</v>
      </c>
      <c r="G428" s="14">
        <f t="shared" si="123"/>
        <v>543</v>
      </c>
      <c r="H428" s="14">
        <f t="shared" si="123"/>
        <v>581</v>
      </c>
      <c r="I428" s="15">
        <f t="shared" si="123"/>
        <v>618</v>
      </c>
    </row>
    <row r="429" spans="1:9" x14ac:dyDescent="0.25">
      <c r="A429" s="16">
        <v>0.3</v>
      </c>
      <c r="B429" s="18">
        <f t="shared" si="123"/>
        <v>492</v>
      </c>
      <c r="C429" s="18">
        <f t="shared" si="123"/>
        <v>562</v>
      </c>
      <c r="D429" s="18">
        <f t="shared" si="123"/>
        <v>633</v>
      </c>
      <c r="E429" s="18">
        <f t="shared" si="123"/>
        <v>702</v>
      </c>
      <c r="F429" s="18">
        <f t="shared" si="123"/>
        <v>759</v>
      </c>
      <c r="G429" s="18">
        <f t="shared" si="123"/>
        <v>815</v>
      </c>
      <c r="H429" s="18">
        <f t="shared" si="123"/>
        <v>871</v>
      </c>
      <c r="I429" s="19">
        <f t="shared" si="123"/>
        <v>927</v>
      </c>
    </row>
    <row r="430" spans="1:9" x14ac:dyDescent="0.25">
      <c r="A430" s="16">
        <v>0.4</v>
      </c>
      <c r="B430" s="18">
        <f t="shared" si="123"/>
        <v>656</v>
      </c>
      <c r="C430" s="18">
        <f t="shared" si="123"/>
        <v>750</v>
      </c>
      <c r="D430" s="18">
        <f t="shared" si="123"/>
        <v>844</v>
      </c>
      <c r="E430" s="18">
        <f t="shared" si="123"/>
        <v>937</v>
      </c>
      <c r="F430" s="18">
        <f t="shared" si="123"/>
        <v>1012</v>
      </c>
      <c r="G430" s="18">
        <f t="shared" si="123"/>
        <v>1087</v>
      </c>
      <c r="H430" s="18">
        <f t="shared" si="123"/>
        <v>1162</v>
      </c>
      <c r="I430" s="19">
        <f t="shared" si="123"/>
        <v>1237</v>
      </c>
    </row>
    <row r="431" spans="1:9" x14ac:dyDescent="0.25">
      <c r="A431" s="16">
        <v>0.5</v>
      </c>
      <c r="B431" s="18">
        <f t="shared" si="123"/>
        <v>820</v>
      </c>
      <c r="C431" s="18">
        <f t="shared" si="123"/>
        <v>937</v>
      </c>
      <c r="D431" s="18">
        <f t="shared" si="123"/>
        <v>1055</v>
      </c>
      <c r="E431" s="18">
        <f t="shared" si="123"/>
        <v>1171</v>
      </c>
      <c r="F431" s="18">
        <f t="shared" si="123"/>
        <v>1265</v>
      </c>
      <c r="G431" s="18">
        <f t="shared" si="123"/>
        <v>1358</v>
      </c>
      <c r="H431" s="18">
        <f t="shared" si="123"/>
        <v>1452</v>
      </c>
      <c r="I431" s="19">
        <f t="shared" si="123"/>
        <v>1546</v>
      </c>
    </row>
    <row r="432" spans="1:9" x14ac:dyDescent="0.25">
      <c r="A432" s="16">
        <v>0.6</v>
      </c>
      <c r="B432" s="18">
        <f t="shared" si="123"/>
        <v>984</v>
      </c>
      <c r="C432" s="18">
        <f t="shared" si="123"/>
        <v>1125</v>
      </c>
      <c r="D432" s="18">
        <f t="shared" si="123"/>
        <v>1266</v>
      </c>
      <c r="E432" s="18">
        <f t="shared" si="123"/>
        <v>1405</v>
      </c>
      <c r="F432" s="18">
        <f t="shared" si="123"/>
        <v>1518</v>
      </c>
      <c r="G432" s="18">
        <f t="shared" si="123"/>
        <v>1630</v>
      </c>
      <c r="H432" s="18">
        <f t="shared" si="123"/>
        <v>1743</v>
      </c>
      <c r="I432" s="19">
        <f t="shared" si="123"/>
        <v>1855</v>
      </c>
    </row>
    <row r="433" spans="1:12" x14ac:dyDescent="0.25">
      <c r="A433" s="16">
        <v>0.7</v>
      </c>
      <c r="B433" s="18">
        <f t="shared" si="123"/>
        <v>1148</v>
      </c>
      <c r="C433" s="18">
        <f t="shared" si="123"/>
        <v>1312</v>
      </c>
      <c r="D433" s="18">
        <f t="shared" si="123"/>
        <v>1477</v>
      </c>
      <c r="E433" s="18">
        <f t="shared" si="123"/>
        <v>1639</v>
      </c>
      <c r="F433" s="18">
        <f t="shared" si="123"/>
        <v>1771</v>
      </c>
      <c r="G433" s="18">
        <f t="shared" si="123"/>
        <v>1902</v>
      </c>
      <c r="H433" s="18">
        <f t="shared" si="123"/>
        <v>2033</v>
      </c>
      <c r="I433" s="19">
        <f t="shared" si="123"/>
        <v>2164</v>
      </c>
    </row>
    <row r="434" spans="1:12" x14ac:dyDescent="0.25">
      <c r="A434" s="20">
        <v>0.8</v>
      </c>
      <c r="B434" s="22">
        <f t="shared" si="123"/>
        <v>1312</v>
      </c>
      <c r="C434" s="22">
        <f t="shared" si="123"/>
        <v>1500</v>
      </c>
      <c r="D434" s="22">
        <f t="shared" si="123"/>
        <v>1688</v>
      </c>
      <c r="E434" s="22">
        <f t="shared" si="123"/>
        <v>1874</v>
      </c>
      <c r="F434" s="22">
        <f t="shared" si="123"/>
        <v>2024</v>
      </c>
      <c r="G434" s="22">
        <f t="shared" si="123"/>
        <v>2174</v>
      </c>
      <c r="H434" s="22">
        <f t="shared" si="123"/>
        <v>2324</v>
      </c>
      <c r="I434" s="23">
        <f t="shared" si="123"/>
        <v>2474</v>
      </c>
    </row>
    <row r="435" spans="1:12" s="24" customFormat="1" ht="27.95" customHeight="1" thickBot="1" x14ac:dyDescent="0.3">
      <c r="A435" s="36" t="s">
        <v>18</v>
      </c>
    </row>
    <row r="436" spans="1:12" ht="15.75" thickBot="1" x14ac:dyDescent="0.3">
      <c r="A436" s="25" t="s">
        <v>8</v>
      </c>
      <c r="B436" s="26" t="s">
        <v>19</v>
      </c>
      <c r="C436" s="26" t="s">
        <v>20</v>
      </c>
      <c r="D436" s="26" t="s">
        <v>21</v>
      </c>
      <c r="E436" s="26" t="s">
        <v>22</v>
      </c>
      <c r="F436" s="26" t="s">
        <v>23</v>
      </c>
      <c r="G436" s="27" t="s">
        <v>24</v>
      </c>
    </row>
    <row r="437" spans="1:12" x14ac:dyDescent="0.25">
      <c r="A437" s="12">
        <v>0.2</v>
      </c>
      <c r="B437" s="14">
        <f t="shared" ref="B437:B443" si="124">B428</f>
        <v>328</v>
      </c>
      <c r="C437" s="14">
        <f t="shared" ref="C437:C443" si="125">ROUNDDOWN((((B419 + C419)/2)/12)*0.3,0)</f>
        <v>351</v>
      </c>
      <c r="D437" s="14">
        <f t="shared" ref="D437:D443" si="126">ROUNDDOWN((((D419))/12)*0.3,0)</f>
        <v>422</v>
      </c>
      <c r="E437" s="14">
        <f t="shared" ref="E437:E443" si="127">ROUNDDOWN((((E419 +F419)/2)/12)*0.3,0)</f>
        <v>487</v>
      </c>
      <c r="F437" s="14">
        <f t="shared" ref="F437:F443" si="128">ROUNDDOWN((((G419))/12)*0.3,0)</f>
        <v>543</v>
      </c>
      <c r="G437" s="14">
        <f t="shared" ref="G437:G443" si="129">ROUNDDOWN((((H419 +I419)/2)/12)*0.3,0)</f>
        <v>599</v>
      </c>
    </row>
    <row r="438" spans="1:12" x14ac:dyDescent="0.25">
      <c r="A438" s="16">
        <v>0.3</v>
      </c>
      <c r="B438" s="18">
        <f t="shared" si="124"/>
        <v>492</v>
      </c>
      <c r="C438" s="18">
        <f t="shared" si="125"/>
        <v>527</v>
      </c>
      <c r="D438" s="18">
        <f t="shared" si="126"/>
        <v>633</v>
      </c>
      <c r="E438" s="18">
        <f t="shared" si="127"/>
        <v>730</v>
      </c>
      <c r="F438" s="18">
        <f t="shared" si="128"/>
        <v>815</v>
      </c>
      <c r="G438" s="18">
        <f t="shared" si="129"/>
        <v>899</v>
      </c>
    </row>
    <row r="439" spans="1:12" x14ac:dyDescent="0.25">
      <c r="A439" s="16">
        <v>0.4</v>
      </c>
      <c r="B439" s="18">
        <f t="shared" si="124"/>
        <v>656</v>
      </c>
      <c r="C439" s="18">
        <f t="shared" si="125"/>
        <v>703</v>
      </c>
      <c r="D439" s="18">
        <f t="shared" si="126"/>
        <v>844</v>
      </c>
      <c r="E439" s="18">
        <f t="shared" si="127"/>
        <v>974</v>
      </c>
      <c r="F439" s="18">
        <f t="shared" si="128"/>
        <v>1087</v>
      </c>
      <c r="G439" s="18">
        <f t="shared" si="129"/>
        <v>1199</v>
      </c>
    </row>
    <row r="440" spans="1:12" x14ac:dyDescent="0.25">
      <c r="A440" s="16">
        <v>0.5</v>
      </c>
      <c r="B440" s="18">
        <f t="shared" si="124"/>
        <v>820</v>
      </c>
      <c r="C440" s="18">
        <f t="shared" si="125"/>
        <v>878</v>
      </c>
      <c r="D440" s="18">
        <f t="shared" si="126"/>
        <v>1055</v>
      </c>
      <c r="E440" s="18">
        <f t="shared" si="127"/>
        <v>1218</v>
      </c>
      <c r="F440" s="18">
        <f t="shared" si="128"/>
        <v>1358</v>
      </c>
      <c r="G440" s="18">
        <f t="shared" si="129"/>
        <v>1499</v>
      </c>
    </row>
    <row r="441" spans="1:12" x14ac:dyDescent="0.25">
      <c r="A441" s="16">
        <v>0.6</v>
      </c>
      <c r="B441" s="18">
        <f t="shared" si="124"/>
        <v>984</v>
      </c>
      <c r="C441" s="18">
        <f t="shared" si="125"/>
        <v>1054</v>
      </c>
      <c r="D441" s="18">
        <f t="shared" si="126"/>
        <v>1266</v>
      </c>
      <c r="E441" s="18">
        <f t="shared" si="127"/>
        <v>1461</v>
      </c>
      <c r="F441" s="18">
        <f t="shared" si="128"/>
        <v>1630</v>
      </c>
      <c r="G441" s="18">
        <f t="shared" si="129"/>
        <v>1799</v>
      </c>
    </row>
    <row r="442" spans="1:12" x14ac:dyDescent="0.25">
      <c r="A442" s="16">
        <v>0.7</v>
      </c>
      <c r="B442" s="18">
        <f t="shared" si="124"/>
        <v>1148</v>
      </c>
      <c r="C442" s="18">
        <f t="shared" si="125"/>
        <v>1230</v>
      </c>
      <c r="D442" s="18">
        <f t="shared" si="126"/>
        <v>1477</v>
      </c>
      <c r="E442" s="18">
        <f t="shared" si="127"/>
        <v>1705</v>
      </c>
      <c r="F442" s="18">
        <f t="shared" si="128"/>
        <v>1902</v>
      </c>
      <c r="G442" s="18">
        <f t="shared" si="129"/>
        <v>2099</v>
      </c>
    </row>
    <row r="443" spans="1:12" x14ac:dyDescent="0.25">
      <c r="A443" s="20">
        <v>0.8</v>
      </c>
      <c r="B443" s="22">
        <f t="shared" si="124"/>
        <v>1312</v>
      </c>
      <c r="C443" s="22">
        <f t="shared" si="125"/>
        <v>1406</v>
      </c>
      <c r="D443" s="22">
        <f t="shared" si="126"/>
        <v>1688</v>
      </c>
      <c r="E443" s="22">
        <f t="shared" si="127"/>
        <v>1949</v>
      </c>
      <c r="F443" s="22">
        <f t="shared" si="128"/>
        <v>2174</v>
      </c>
      <c r="G443" s="22">
        <f t="shared" si="129"/>
        <v>2399</v>
      </c>
    </row>
    <row r="444" spans="1:12" s="24" customFormat="1" ht="33" customHeight="1" x14ac:dyDescent="0.25">
      <c r="A444" s="111" t="s">
        <v>51</v>
      </c>
      <c r="B444" s="111"/>
      <c r="C444" s="111"/>
      <c r="D444" s="111"/>
      <c r="E444" s="111"/>
      <c r="F444" s="111"/>
      <c r="G444" s="111"/>
      <c r="H444" s="111"/>
      <c r="I444" s="111"/>
    </row>
    <row r="445" spans="1:12" ht="15.75" x14ac:dyDescent="0.25">
      <c r="A445" s="103" t="s">
        <v>67</v>
      </c>
      <c r="B445" s="104"/>
      <c r="C445" s="105"/>
      <c r="D445" s="4" t="s">
        <v>28</v>
      </c>
      <c r="G445" s="33"/>
      <c r="K445" s="41"/>
      <c r="L445" s="42"/>
    </row>
    <row r="446" spans="1:12" ht="15.75" x14ac:dyDescent="0.25">
      <c r="A446" s="98" t="s">
        <v>5</v>
      </c>
      <c r="B446" s="99"/>
      <c r="C446" s="100"/>
      <c r="D446" s="5">
        <v>111000</v>
      </c>
      <c r="G446" s="34"/>
      <c r="K446" s="41"/>
      <c r="L446" s="43"/>
    </row>
    <row r="447" spans="1:12" ht="15.75" x14ac:dyDescent="0.25">
      <c r="A447" s="98" t="s">
        <v>6</v>
      </c>
      <c r="B447" s="99"/>
      <c r="C447" s="100"/>
      <c r="D447" s="6">
        <f>E453</f>
        <v>55500</v>
      </c>
      <c r="G447" s="35"/>
      <c r="K447" s="41"/>
      <c r="L447" s="45"/>
    </row>
    <row r="448" spans="1:12" s="7" customFormat="1" ht="27.95" customHeight="1" x14ac:dyDescent="0.25">
      <c r="A448" s="36" t="s">
        <v>7</v>
      </c>
    </row>
    <row r="449" spans="1:9" s="11" customFormat="1" ht="15.75" thickBot="1" x14ac:dyDescent="0.3">
      <c r="A449" s="8" t="s">
        <v>8</v>
      </c>
      <c r="B449" s="9" t="s">
        <v>9</v>
      </c>
      <c r="C449" s="9" t="s">
        <v>10</v>
      </c>
      <c r="D449" s="9" t="s">
        <v>11</v>
      </c>
      <c r="E449" s="9" t="s">
        <v>12</v>
      </c>
      <c r="F449" s="9" t="s">
        <v>13</v>
      </c>
      <c r="G449" s="9" t="s">
        <v>14</v>
      </c>
      <c r="H449" s="9" t="s">
        <v>15</v>
      </c>
      <c r="I449" s="10" t="s">
        <v>16</v>
      </c>
    </row>
    <row r="450" spans="1:9" s="11" customFormat="1" x14ac:dyDescent="0.25">
      <c r="A450" s="12">
        <v>0.2</v>
      </c>
      <c r="B450" s="13">
        <f>B453*0.4</f>
        <v>15540</v>
      </c>
      <c r="C450" s="14">
        <f t="shared" ref="C450:I450" si="130">C453*0.4</f>
        <v>17760</v>
      </c>
      <c r="D450" s="14">
        <f t="shared" si="130"/>
        <v>19980</v>
      </c>
      <c r="E450" s="14">
        <f t="shared" si="130"/>
        <v>22200</v>
      </c>
      <c r="F450" s="14">
        <f t="shared" si="130"/>
        <v>23980</v>
      </c>
      <c r="G450" s="14">
        <f t="shared" si="130"/>
        <v>25760</v>
      </c>
      <c r="H450" s="14">
        <f t="shared" si="130"/>
        <v>27540</v>
      </c>
      <c r="I450" s="15">
        <f t="shared" si="130"/>
        <v>29320</v>
      </c>
    </row>
    <row r="451" spans="1:9" s="11" customFormat="1" x14ac:dyDescent="0.25">
      <c r="A451" s="16">
        <v>0.3</v>
      </c>
      <c r="B451" s="17">
        <f>B453*0.6</f>
        <v>23310</v>
      </c>
      <c r="C451" s="18">
        <f t="shared" ref="C451:I451" si="131">C453*0.6</f>
        <v>26640</v>
      </c>
      <c r="D451" s="18">
        <f t="shared" si="131"/>
        <v>29970</v>
      </c>
      <c r="E451" s="18">
        <f t="shared" si="131"/>
        <v>33300</v>
      </c>
      <c r="F451" s="18">
        <f t="shared" si="131"/>
        <v>35970</v>
      </c>
      <c r="G451" s="18">
        <f t="shared" si="131"/>
        <v>38640</v>
      </c>
      <c r="H451" s="18">
        <f t="shared" si="131"/>
        <v>41310</v>
      </c>
      <c r="I451" s="19">
        <f t="shared" si="131"/>
        <v>43980</v>
      </c>
    </row>
    <row r="452" spans="1:9" s="11" customFormat="1" x14ac:dyDescent="0.25">
      <c r="A452" s="16">
        <v>0.4</v>
      </c>
      <c r="B452" s="17">
        <f t="shared" ref="B452:I452" si="132">B453*0.8</f>
        <v>31080</v>
      </c>
      <c r="C452" s="18">
        <f t="shared" si="132"/>
        <v>35520</v>
      </c>
      <c r="D452" s="18">
        <f t="shared" si="132"/>
        <v>39960</v>
      </c>
      <c r="E452" s="18">
        <f t="shared" si="132"/>
        <v>44400</v>
      </c>
      <c r="F452" s="18">
        <f t="shared" si="132"/>
        <v>47960</v>
      </c>
      <c r="G452" s="18">
        <f t="shared" si="132"/>
        <v>51520</v>
      </c>
      <c r="H452" s="18">
        <f t="shared" si="132"/>
        <v>55080</v>
      </c>
      <c r="I452" s="19">
        <f t="shared" si="132"/>
        <v>58640</v>
      </c>
    </row>
    <row r="453" spans="1:9" s="11" customFormat="1" x14ac:dyDescent="0.25">
      <c r="A453" s="12">
        <v>0.5</v>
      </c>
      <c r="B453" s="14">
        <v>38850</v>
      </c>
      <c r="C453" s="14">
        <v>44400</v>
      </c>
      <c r="D453" s="14">
        <v>49950</v>
      </c>
      <c r="E453" s="14">
        <v>55500</v>
      </c>
      <c r="F453" s="14">
        <v>59950</v>
      </c>
      <c r="G453" s="14">
        <v>64400</v>
      </c>
      <c r="H453" s="14">
        <v>68850</v>
      </c>
      <c r="I453" s="15">
        <v>73300</v>
      </c>
    </row>
    <row r="454" spans="1:9" s="11" customFormat="1" x14ac:dyDescent="0.25">
      <c r="A454" s="16">
        <v>0.6</v>
      </c>
      <c r="B454" s="17">
        <f t="shared" ref="B454:I454" si="133">B453*1.2</f>
        <v>46620</v>
      </c>
      <c r="C454" s="18">
        <f t="shared" si="133"/>
        <v>53280</v>
      </c>
      <c r="D454" s="18">
        <f t="shared" si="133"/>
        <v>59940</v>
      </c>
      <c r="E454" s="18">
        <f t="shared" si="133"/>
        <v>66600</v>
      </c>
      <c r="F454" s="18">
        <f t="shared" si="133"/>
        <v>71940</v>
      </c>
      <c r="G454" s="18">
        <f t="shared" si="133"/>
        <v>77280</v>
      </c>
      <c r="H454" s="18">
        <f t="shared" si="133"/>
        <v>82620</v>
      </c>
      <c r="I454" s="19">
        <f t="shared" si="133"/>
        <v>87960</v>
      </c>
    </row>
    <row r="455" spans="1:9" s="11" customFormat="1" x14ac:dyDescent="0.25">
      <c r="A455" s="16">
        <v>0.7</v>
      </c>
      <c r="B455" s="17">
        <f>B453*1.4</f>
        <v>54390</v>
      </c>
      <c r="C455" s="18">
        <f t="shared" ref="C455:I455" si="134">C453*1.4</f>
        <v>62159.999999999993</v>
      </c>
      <c r="D455" s="18">
        <f t="shared" si="134"/>
        <v>69930</v>
      </c>
      <c r="E455" s="18">
        <f t="shared" si="134"/>
        <v>77700</v>
      </c>
      <c r="F455" s="18">
        <f t="shared" si="134"/>
        <v>83930</v>
      </c>
      <c r="G455" s="18">
        <f t="shared" si="134"/>
        <v>90160</v>
      </c>
      <c r="H455" s="18">
        <f t="shared" si="134"/>
        <v>96390</v>
      </c>
      <c r="I455" s="19">
        <f t="shared" si="134"/>
        <v>102620</v>
      </c>
    </row>
    <row r="456" spans="1:9" s="11" customFormat="1" x14ac:dyDescent="0.25">
      <c r="A456" s="20">
        <v>0.8</v>
      </c>
      <c r="B456" s="21">
        <f>B453*1.6</f>
        <v>62160</v>
      </c>
      <c r="C456" s="22">
        <f t="shared" ref="C456:I456" si="135">C453*1.6</f>
        <v>71040</v>
      </c>
      <c r="D456" s="22">
        <f t="shared" si="135"/>
        <v>79920</v>
      </c>
      <c r="E456" s="22">
        <f t="shared" si="135"/>
        <v>88800</v>
      </c>
      <c r="F456" s="22">
        <f t="shared" si="135"/>
        <v>95920</v>
      </c>
      <c r="G456" s="22">
        <f t="shared" si="135"/>
        <v>103040</v>
      </c>
      <c r="H456" s="22">
        <f t="shared" si="135"/>
        <v>110160</v>
      </c>
      <c r="I456" s="23">
        <f t="shared" si="135"/>
        <v>117280</v>
      </c>
    </row>
    <row r="457" spans="1:9" s="24" customFormat="1" ht="27.95" customHeight="1" thickBot="1" x14ac:dyDescent="0.3">
      <c r="A457" s="36" t="s">
        <v>17</v>
      </c>
    </row>
    <row r="458" spans="1:9" ht="15.75" thickBot="1" x14ac:dyDescent="0.3">
      <c r="A458" s="25" t="s">
        <v>8</v>
      </c>
      <c r="B458" s="26" t="s">
        <v>9</v>
      </c>
      <c r="C458" s="26" t="s">
        <v>10</v>
      </c>
      <c r="D458" s="26" t="s">
        <v>11</v>
      </c>
      <c r="E458" s="26" t="s">
        <v>12</v>
      </c>
      <c r="F458" s="26" t="s">
        <v>13</v>
      </c>
      <c r="G458" s="26" t="s">
        <v>14</v>
      </c>
      <c r="H458" s="26" t="s">
        <v>15</v>
      </c>
      <c r="I458" s="27" t="s">
        <v>16</v>
      </c>
    </row>
    <row r="459" spans="1:9" x14ac:dyDescent="0.25">
      <c r="A459" s="12">
        <v>0.2</v>
      </c>
      <c r="B459" s="14">
        <f t="shared" ref="B459:I465" si="136">ROUNDDOWN((B450/12)*0.3,0)</f>
        <v>388</v>
      </c>
      <c r="C459" s="14">
        <f t="shared" si="136"/>
        <v>444</v>
      </c>
      <c r="D459" s="14">
        <f t="shared" si="136"/>
        <v>499</v>
      </c>
      <c r="E459" s="14">
        <f t="shared" si="136"/>
        <v>555</v>
      </c>
      <c r="F459" s="14">
        <f t="shared" si="136"/>
        <v>599</v>
      </c>
      <c r="G459" s="14">
        <f t="shared" si="136"/>
        <v>644</v>
      </c>
      <c r="H459" s="14">
        <f t="shared" si="136"/>
        <v>688</v>
      </c>
      <c r="I459" s="15">
        <f t="shared" si="136"/>
        <v>733</v>
      </c>
    </row>
    <row r="460" spans="1:9" x14ac:dyDescent="0.25">
      <c r="A460" s="16">
        <v>0.3</v>
      </c>
      <c r="B460" s="18">
        <f t="shared" si="136"/>
        <v>582</v>
      </c>
      <c r="C460" s="18">
        <f t="shared" si="136"/>
        <v>666</v>
      </c>
      <c r="D460" s="18">
        <f t="shared" si="136"/>
        <v>749</v>
      </c>
      <c r="E460" s="18">
        <f t="shared" si="136"/>
        <v>832</v>
      </c>
      <c r="F460" s="18">
        <f t="shared" si="136"/>
        <v>899</v>
      </c>
      <c r="G460" s="18">
        <f t="shared" si="136"/>
        <v>966</v>
      </c>
      <c r="H460" s="18">
        <f t="shared" si="136"/>
        <v>1032</v>
      </c>
      <c r="I460" s="19">
        <f t="shared" si="136"/>
        <v>1099</v>
      </c>
    </row>
    <row r="461" spans="1:9" x14ac:dyDescent="0.25">
      <c r="A461" s="16">
        <v>0.4</v>
      </c>
      <c r="B461" s="18">
        <f t="shared" si="136"/>
        <v>777</v>
      </c>
      <c r="C461" s="18">
        <f t="shared" si="136"/>
        <v>888</v>
      </c>
      <c r="D461" s="18">
        <f t="shared" si="136"/>
        <v>999</v>
      </c>
      <c r="E461" s="18">
        <f t="shared" si="136"/>
        <v>1110</v>
      </c>
      <c r="F461" s="18">
        <f t="shared" si="136"/>
        <v>1199</v>
      </c>
      <c r="G461" s="18">
        <f t="shared" si="136"/>
        <v>1288</v>
      </c>
      <c r="H461" s="18">
        <f t="shared" si="136"/>
        <v>1377</v>
      </c>
      <c r="I461" s="19">
        <f t="shared" si="136"/>
        <v>1466</v>
      </c>
    </row>
    <row r="462" spans="1:9" x14ac:dyDescent="0.25">
      <c r="A462" s="16">
        <v>0.5</v>
      </c>
      <c r="B462" s="18">
        <f t="shared" si="136"/>
        <v>971</v>
      </c>
      <c r="C462" s="18">
        <f t="shared" si="136"/>
        <v>1110</v>
      </c>
      <c r="D462" s="18">
        <f t="shared" si="136"/>
        <v>1248</v>
      </c>
      <c r="E462" s="18">
        <f t="shared" si="136"/>
        <v>1387</v>
      </c>
      <c r="F462" s="18">
        <f t="shared" si="136"/>
        <v>1498</v>
      </c>
      <c r="G462" s="18">
        <f t="shared" si="136"/>
        <v>1610</v>
      </c>
      <c r="H462" s="18">
        <f t="shared" si="136"/>
        <v>1721</v>
      </c>
      <c r="I462" s="19">
        <f t="shared" si="136"/>
        <v>1832</v>
      </c>
    </row>
    <row r="463" spans="1:9" x14ac:dyDescent="0.25">
      <c r="A463" s="16">
        <v>0.6</v>
      </c>
      <c r="B463" s="18">
        <f t="shared" si="136"/>
        <v>1165</v>
      </c>
      <c r="C463" s="18">
        <f t="shared" si="136"/>
        <v>1332</v>
      </c>
      <c r="D463" s="18">
        <f t="shared" si="136"/>
        <v>1498</v>
      </c>
      <c r="E463" s="18">
        <f t="shared" si="136"/>
        <v>1665</v>
      </c>
      <c r="F463" s="18">
        <f t="shared" si="136"/>
        <v>1798</v>
      </c>
      <c r="G463" s="18">
        <f t="shared" si="136"/>
        <v>1932</v>
      </c>
      <c r="H463" s="18">
        <f t="shared" si="136"/>
        <v>2065</v>
      </c>
      <c r="I463" s="19">
        <f t="shared" si="136"/>
        <v>2199</v>
      </c>
    </row>
    <row r="464" spans="1:9" x14ac:dyDescent="0.25">
      <c r="A464" s="16">
        <v>0.7</v>
      </c>
      <c r="B464" s="18">
        <f t="shared" si="136"/>
        <v>1359</v>
      </c>
      <c r="C464" s="18">
        <f t="shared" si="136"/>
        <v>1554</v>
      </c>
      <c r="D464" s="18">
        <f t="shared" si="136"/>
        <v>1748</v>
      </c>
      <c r="E464" s="18">
        <f t="shared" si="136"/>
        <v>1942</v>
      </c>
      <c r="F464" s="18">
        <f t="shared" si="136"/>
        <v>2098</v>
      </c>
      <c r="G464" s="18">
        <f t="shared" si="136"/>
        <v>2254</v>
      </c>
      <c r="H464" s="18">
        <f t="shared" si="136"/>
        <v>2409</v>
      </c>
      <c r="I464" s="19">
        <f t="shared" si="136"/>
        <v>2565</v>
      </c>
    </row>
    <row r="465" spans="1:10" x14ac:dyDescent="0.25">
      <c r="A465" s="20">
        <v>0.8</v>
      </c>
      <c r="B465" s="22">
        <f t="shared" si="136"/>
        <v>1554</v>
      </c>
      <c r="C465" s="22">
        <f t="shared" si="136"/>
        <v>1776</v>
      </c>
      <c r="D465" s="22">
        <f t="shared" si="136"/>
        <v>1998</v>
      </c>
      <c r="E465" s="22">
        <f t="shared" si="136"/>
        <v>2220</v>
      </c>
      <c r="F465" s="22">
        <f t="shared" si="136"/>
        <v>2398</v>
      </c>
      <c r="G465" s="22">
        <f t="shared" si="136"/>
        <v>2576</v>
      </c>
      <c r="H465" s="22">
        <f t="shared" si="136"/>
        <v>2754</v>
      </c>
      <c r="I465" s="23">
        <f t="shared" si="136"/>
        <v>2932</v>
      </c>
    </row>
    <row r="466" spans="1:10" s="24" customFormat="1" ht="27.95" customHeight="1" thickBot="1" x14ac:dyDescent="0.3">
      <c r="A466" s="36" t="s">
        <v>18</v>
      </c>
    </row>
    <row r="467" spans="1:10" ht="15.75" thickBot="1" x14ac:dyDescent="0.3">
      <c r="A467" s="25" t="s">
        <v>8</v>
      </c>
      <c r="B467" s="26" t="s">
        <v>19</v>
      </c>
      <c r="C467" s="26" t="s">
        <v>20</v>
      </c>
      <c r="D467" s="26" t="s">
        <v>21</v>
      </c>
      <c r="E467" s="26" t="s">
        <v>22</v>
      </c>
      <c r="F467" s="26" t="s">
        <v>23</v>
      </c>
      <c r="G467" s="27" t="s">
        <v>24</v>
      </c>
    </row>
    <row r="468" spans="1:10" x14ac:dyDescent="0.25">
      <c r="A468" s="12">
        <v>0.2</v>
      </c>
      <c r="B468" s="14">
        <f t="shared" ref="B468:B474" si="137">B459</f>
        <v>388</v>
      </c>
      <c r="C468" s="14">
        <f t="shared" ref="C468:C474" si="138">ROUNDDOWN((((B450 + C450)/2)/12)*0.3,0)</f>
        <v>416</v>
      </c>
      <c r="D468" s="14">
        <f t="shared" ref="D468:D474" si="139">ROUNDDOWN((((D450))/12)*0.3,0)</f>
        <v>499</v>
      </c>
      <c r="E468" s="14">
        <f t="shared" ref="E468:E474" si="140">ROUNDDOWN((((E450 +F450)/2)/12)*0.3,0)</f>
        <v>577</v>
      </c>
      <c r="F468" s="14">
        <f t="shared" ref="F468:F474" si="141">ROUNDDOWN((((G450))/12)*0.3,0)</f>
        <v>644</v>
      </c>
      <c r="G468" s="14">
        <f t="shared" ref="G468:G474" si="142">ROUNDDOWN((((H450 +I450)/2)/12)*0.3,0)</f>
        <v>710</v>
      </c>
    </row>
    <row r="469" spans="1:10" x14ac:dyDescent="0.25">
      <c r="A469" s="16">
        <v>0.3</v>
      </c>
      <c r="B469" s="18">
        <f t="shared" si="137"/>
        <v>582</v>
      </c>
      <c r="C469" s="18">
        <f t="shared" si="138"/>
        <v>624</v>
      </c>
      <c r="D469" s="18">
        <f t="shared" si="139"/>
        <v>749</v>
      </c>
      <c r="E469" s="18">
        <f t="shared" si="140"/>
        <v>865</v>
      </c>
      <c r="F469" s="18">
        <f t="shared" si="141"/>
        <v>966</v>
      </c>
      <c r="G469" s="18">
        <f t="shared" si="142"/>
        <v>1066</v>
      </c>
    </row>
    <row r="470" spans="1:10" x14ac:dyDescent="0.25">
      <c r="A470" s="16">
        <v>0.4</v>
      </c>
      <c r="B470" s="18">
        <f t="shared" si="137"/>
        <v>777</v>
      </c>
      <c r="C470" s="18">
        <f t="shared" si="138"/>
        <v>832</v>
      </c>
      <c r="D470" s="18">
        <f t="shared" si="139"/>
        <v>999</v>
      </c>
      <c r="E470" s="18">
        <f t="shared" si="140"/>
        <v>1154</v>
      </c>
      <c r="F470" s="18">
        <f t="shared" si="141"/>
        <v>1288</v>
      </c>
      <c r="G470" s="18">
        <f t="shared" si="142"/>
        <v>1421</v>
      </c>
    </row>
    <row r="471" spans="1:10" x14ac:dyDescent="0.25">
      <c r="A471" s="16">
        <v>0.5</v>
      </c>
      <c r="B471" s="18">
        <f t="shared" si="137"/>
        <v>971</v>
      </c>
      <c r="C471" s="18">
        <f t="shared" si="138"/>
        <v>1040</v>
      </c>
      <c r="D471" s="18">
        <f t="shared" si="139"/>
        <v>1248</v>
      </c>
      <c r="E471" s="18">
        <f t="shared" si="140"/>
        <v>1443</v>
      </c>
      <c r="F471" s="18">
        <f t="shared" si="141"/>
        <v>1610</v>
      </c>
      <c r="G471" s="18">
        <f t="shared" si="142"/>
        <v>1776</v>
      </c>
    </row>
    <row r="472" spans="1:10" x14ac:dyDescent="0.25">
      <c r="A472" s="16">
        <v>0.6</v>
      </c>
      <c r="B472" s="18">
        <f t="shared" si="137"/>
        <v>1165</v>
      </c>
      <c r="C472" s="18">
        <f t="shared" si="138"/>
        <v>1248</v>
      </c>
      <c r="D472" s="18">
        <f t="shared" si="139"/>
        <v>1498</v>
      </c>
      <c r="E472" s="18">
        <f t="shared" si="140"/>
        <v>1731</v>
      </c>
      <c r="F472" s="18">
        <f t="shared" si="141"/>
        <v>1932</v>
      </c>
      <c r="G472" s="18">
        <f t="shared" si="142"/>
        <v>2132</v>
      </c>
    </row>
    <row r="473" spans="1:10" x14ac:dyDescent="0.25">
      <c r="A473" s="16">
        <v>0.7</v>
      </c>
      <c r="B473" s="18">
        <f t="shared" si="137"/>
        <v>1359</v>
      </c>
      <c r="C473" s="18">
        <f t="shared" si="138"/>
        <v>1456</v>
      </c>
      <c r="D473" s="18">
        <f t="shared" si="139"/>
        <v>1748</v>
      </c>
      <c r="E473" s="18">
        <f t="shared" si="140"/>
        <v>2020</v>
      </c>
      <c r="F473" s="18">
        <f t="shared" si="141"/>
        <v>2254</v>
      </c>
      <c r="G473" s="18">
        <f t="shared" si="142"/>
        <v>2487</v>
      </c>
    </row>
    <row r="474" spans="1:10" x14ac:dyDescent="0.25">
      <c r="A474" s="20">
        <v>0.8</v>
      </c>
      <c r="B474" s="22">
        <f t="shared" si="137"/>
        <v>1554</v>
      </c>
      <c r="C474" s="22">
        <f t="shared" si="138"/>
        <v>1665</v>
      </c>
      <c r="D474" s="22">
        <f t="shared" si="139"/>
        <v>1998</v>
      </c>
      <c r="E474" s="22">
        <f t="shared" si="140"/>
        <v>2309</v>
      </c>
      <c r="F474" s="22">
        <f t="shared" si="141"/>
        <v>2576</v>
      </c>
      <c r="G474" s="22">
        <f t="shared" si="142"/>
        <v>2843</v>
      </c>
    </row>
    <row r="475" spans="1:10" s="24" customFormat="1" ht="36" customHeight="1" x14ac:dyDescent="0.25">
      <c r="A475" s="84" t="s">
        <v>68</v>
      </c>
      <c r="B475" s="84"/>
      <c r="C475" s="84"/>
      <c r="D475" s="84"/>
      <c r="E475" s="84"/>
      <c r="F475" s="84"/>
      <c r="G475" s="84"/>
      <c r="H475" s="84"/>
      <c r="I475" s="85"/>
      <c r="J475" s="86"/>
    </row>
    <row r="476" spans="1:10" s="24" customFormat="1" ht="30" customHeight="1" x14ac:dyDescent="0.25">
      <c r="A476" s="87" t="s">
        <v>69</v>
      </c>
      <c r="B476" s="87"/>
      <c r="C476" s="87"/>
      <c r="D476" s="87"/>
      <c r="E476" s="87"/>
      <c r="F476" s="87"/>
      <c r="G476" s="87"/>
      <c r="H476" s="87"/>
      <c r="I476" s="91"/>
      <c r="J476" s="92"/>
    </row>
    <row r="477" spans="1:10" s="24" customFormat="1" ht="30" customHeight="1" x14ac:dyDescent="0.25">
      <c r="A477" s="132" t="s">
        <v>70</v>
      </c>
      <c r="B477" s="93"/>
      <c r="C477" s="93"/>
      <c r="D477" s="93"/>
      <c r="E477" s="93"/>
      <c r="F477" s="78"/>
      <c r="G477" s="78"/>
      <c r="H477" s="78"/>
      <c r="I477" s="78"/>
      <c r="J477" s="78"/>
    </row>
    <row r="478" spans="1:10" s="24" customFormat="1" ht="30" customHeight="1" x14ac:dyDescent="0.25">
      <c r="A478" s="88" t="s">
        <v>71</v>
      </c>
      <c r="B478" s="88"/>
      <c r="C478" s="88"/>
      <c r="D478" s="88"/>
      <c r="E478" s="88"/>
      <c r="F478" s="88"/>
      <c r="G478" s="88"/>
      <c r="H478" s="88"/>
      <c r="I478" s="94"/>
      <c r="J478" s="80"/>
    </row>
    <row r="479" spans="1:10" s="24" customFormat="1" ht="30" customHeight="1" x14ac:dyDescent="0.25">
      <c r="A479" s="95" t="s">
        <v>72</v>
      </c>
      <c r="B479" s="95"/>
      <c r="C479" s="95"/>
      <c r="D479" s="95"/>
      <c r="E479" s="95"/>
      <c r="F479" s="96"/>
      <c r="G479" s="96"/>
      <c r="H479" s="96"/>
      <c r="I479" s="96"/>
      <c r="J479" s="88"/>
    </row>
    <row r="480" spans="1:10" s="24" customFormat="1" ht="30" customHeight="1" x14ac:dyDescent="0.25">
      <c r="A480" s="89" t="s">
        <v>73</v>
      </c>
      <c r="B480" s="89"/>
      <c r="C480" s="89"/>
      <c r="D480" s="89"/>
      <c r="E480" s="89"/>
      <c r="F480" s="89"/>
      <c r="G480" s="89"/>
      <c r="H480" s="89"/>
      <c r="I480" s="81"/>
      <c r="J480" s="88"/>
    </row>
    <row r="481" spans="1:10" ht="25.5" x14ac:dyDescent="0.25">
      <c r="A481" s="128" t="s">
        <v>74</v>
      </c>
      <c r="B481" s="129" t="s">
        <v>75</v>
      </c>
      <c r="D481" s="82"/>
      <c r="E481" s="82"/>
      <c r="F481" s="82"/>
      <c r="G481" s="82"/>
      <c r="H481" s="82"/>
      <c r="I481" s="82"/>
      <c r="J481" s="58"/>
    </row>
    <row r="482" spans="1:10" x14ac:dyDescent="0.25">
      <c r="A482" s="124">
        <v>0.2</v>
      </c>
      <c r="B482" s="126" t="s">
        <v>76</v>
      </c>
      <c r="D482" s="82"/>
      <c r="E482" s="82"/>
      <c r="F482" s="82"/>
      <c r="G482" s="82"/>
      <c r="H482" s="82"/>
      <c r="I482" s="82"/>
      <c r="J482" s="58"/>
    </row>
    <row r="483" spans="1:10" x14ac:dyDescent="0.25">
      <c r="A483" s="125">
        <v>0.3</v>
      </c>
      <c r="B483" s="126" t="s">
        <v>77</v>
      </c>
      <c r="D483" s="82"/>
      <c r="E483" s="82"/>
      <c r="F483" s="82"/>
      <c r="G483" s="82"/>
      <c r="H483" s="82"/>
      <c r="I483" s="82"/>
      <c r="J483" s="58"/>
    </row>
    <row r="484" spans="1:10" x14ac:dyDescent="0.25">
      <c r="A484" s="125">
        <v>0.4</v>
      </c>
      <c r="B484" s="126" t="s">
        <v>78</v>
      </c>
      <c r="D484" s="82"/>
      <c r="E484" s="82"/>
      <c r="F484" s="82"/>
      <c r="G484" s="82"/>
      <c r="H484" s="82"/>
      <c r="I484" s="82"/>
      <c r="J484" s="58"/>
    </row>
    <row r="485" spans="1:10" x14ac:dyDescent="0.25">
      <c r="A485" s="125">
        <v>0.5</v>
      </c>
      <c r="B485" s="127" t="s">
        <v>79</v>
      </c>
      <c r="D485" s="82"/>
      <c r="E485" s="82"/>
      <c r="F485" s="82"/>
      <c r="G485" s="82"/>
      <c r="H485" s="82"/>
      <c r="I485" s="82"/>
      <c r="J485" s="58"/>
    </row>
    <row r="486" spans="1:10" x14ac:dyDescent="0.25">
      <c r="A486" s="125">
        <v>0.6</v>
      </c>
      <c r="B486" s="126" t="s">
        <v>80</v>
      </c>
      <c r="D486" s="82"/>
      <c r="E486" s="82"/>
      <c r="F486" s="82"/>
      <c r="G486" s="82"/>
      <c r="H486" s="82"/>
      <c r="I486" s="82"/>
      <c r="J486" s="58"/>
    </row>
    <row r="487" spans="1:10" ht="15.75" x14ac:dyDescent="0.25">
      <c r="A487" s="125">
        <v>0.7</v>
      </c>
      <c r="B487" s="126" t="s">
        <v>81</v>
      </c>
      <c r="D487" s="71"/>
      <c r="E487" s="71"/>
      <c r="F487" s="71"/>
      <c r="G487" s="71"/>
      <c r="H487" s="71"/>
      <c r="I487" s="71"/>
      <c r="J487" s="58"/>
    </row>
    <row r="488" spans="1:10" x14ac:dyDescent="0.25">
      <c r="A488" s="130">
        <v>0.8</v>
      </c>
      <c r="B488" s="131" t="s">
        <v>82</v>
      </c>
      <c r="D488" s="46"/>
      <c r="E488" s="46"/>
      <c r="F488" s="46"/>
      <c r="G488" s="46"/>
      <c r="H488" s="46"/>
      <c r="I488" s="46"/>
      <c r="J488" s="46"/>
    </row>
    <row r="489" spans="1:10" ht="30" customHeight="1" x14ac:dyDescent="0.25">
      <c r="A489" s="78" t="s">
        <v>83</v>
      </c>
      <c r="B489" s="78"/>
      <c r="C489" s="78"/>
      <c r="D489" s="78"/>
      <c r="E489" s="78"/>
      <c r="F489" s="78"/>
      <c r="G489" s="78"/>
      <c r="H489" s="78"/>
      <c r="I489" s="83"/>
      <c r="J489" s="46"/>
    </row>
    <row r="490" spans="1:10" s="24" customFormat="1" ht="30" customHeight="1" x14ac:dyDescent="0.25">
      <c r="A490" s="78" t="s">
        <v>84</v>
      </c>
      <c r="B490" s="78"/>
      <c r="C490" s="78"/>
      <c r="D490" s="78"/>
      <c r="E490" s="78"/>
      <c r="F490" s="78"/>
      <c r="G490" s="78"/>
      <c r="H490" s="90"/>
      <c r="I490" s="90"/>
      <c r="J490" s="78"/>
    </row>
    <row r="491" spans="1:10" s="24" customFormat="1" ht="30" customHeight="1" x14ac:dyDescent="0.25">
      <c r="A491" s="78" t="s">
        <v>85</v>
      </c>
      <c r="B491" s="78"/>
      <c r="C491" s="78"/>
      <c r="D491" s="78"/>
      <c r="E491" s="90"/>
      <c r="F491" s="90"/>
      <c r="G491" s="90"/>
      <c r="H491" s="90"/>
      <c r="I491" s="90"/>
      <c r="J491" s="78"/>
    </row>
    <row r="492" spans="1:10" x14ac:dyDescent="0.25">
      <c r="A492" s="97" t="s">
        <v>86</v>
      </c>
    </row>
  </sheetData>
  <mergeCells count="88">
    <mergeCell ref="G9:H9"/>
    <mergeCell ref="G4:H4"/>
    <mergeCell ref="G5:H5"/>
    <mergeCell ref="G6:H6"/>
    <mergeCell ref="G7:H7"/>
    <mergeCell ref="G8:H8"/>
    <mergeCell ref="C9:D9"/>
    <mergeCell ref="E4:F4"/>
    <mergeCell ref="E5:F5"/>
    <mergeCell ref="E6:F6"/>
    <mergeCell ref="E7:F7"/>
    <mergeCell ref="E8:F8"/>
    <mergeCell ref="E9:F9"/>
    <mergeCell ref="A446:C446"/>
    <mergeCell ref="A447:C447"/>
    <mergeCell ref="A414:C414"/>
    <mergeCell ref="A415:C415"/>
    <mergeCell ref="A416:C416"/>
    <mergeCell ref="A444:I444"/>
    <mergeCell ref="A445:C445"/>
    <mergeCell ref="A382:I382"/>
    <mergeCell ref="A383:C383"/>
    <mergeCell ref="A384:C384"/>
    <mergeCell ref="A385:C385"/>
    <mergeCell ref="A413:I413"/>
    <mergeCell ref="A323:C323"/>
    <mergeCell ref="A351:I351"/>
    <mergeCell ref="A352:C352"/>
    <mergeCell ref="A353:C353"/>
    <mergeCell ref="A354:C354"/>
    <mergeCell ref="A291:C291"/>
    <mergeCell ref="A292:C292"/>
    <mergeCell ref="A320:I320"/>
    <mergeCell ref="A321:C321"/>
    <mergeCell ref="A322:C322"/>
    <mergeCell ref="A259:C259"/>
    <mergeCell ref="A260:C260"/>
    <mergeCell ref="A261:C261"/>
    <mergeCell ref="A289:I289"/>
    <mergeCell ref="A290:C290"/>
    <mergeCell ref="A227:I227"/>
    <mergeCell ref="A228:C228"/>
    <mergeCell ref="A229:C229"/>
    <mergeCell ref="A230:C230"/>
    <mergeCell ref="A258:I258"/>
    <mergeCell ref="A168:C168"/>
    <mergeCell ref="A196:I196"/>
    <mergeCell ref="A197:C197"/>
    <mergeCell ref="A198:C198"/>
    <mergeCell ref="A199:C199"/>
    <mergeCell ref="A136:C136"/>
    <mergeCell ref="A137:C137"/>
    <mergeCell ref="A165:I165"/>
    <mergeCell ref="A166:C166"/>
    <mergeCell ref="A167:C167"/>
    <mergeCell ref="A104:C104"/>
    <mergeCell ref="A105:C105"/>
    <mergeCell ref="A106:C106"/>
    <mergeCell ref="A134:I134"/>
    <mergeCell ref="A135:C135"/>
    <mergeCell ref="A72:I72"/>
    <mergeCell ref="A73:C73"/>
    <mergeCell ref="A74:C74"/>
    <mergeCell ref="A75:C75"/>
    <mergeCell ref="A103:I103"/>
    <mergeCell ref="A1:I1"/>
    <mergeCell ref="A2:I2"/>
    <mergeCell ref="A3:I3"/>
    <mergeCell ref="A42:C42"/>
    <mergeCell ref="A43:C43"/>
    <mergeCell ref="A4:B4"/>
    <mergeCell ref="A5:B5"/>
    <mergeCell ref="A6:B6"/>
    <mergeCell ref="A7:B7"/>
    <mergeCell ref="A8:B8"/>
    <mergeCell ref="A9:B9"/>
    <mergeCell ref="C4:D4"/>
    <mergeCell ref="C5:D5"/>
    <mergeCell ref="C6:D6"/>
    <mergeCell ref="C7:D7"/>
    <mergeCell ref="C8:D8"/>
    <mergeCell ref="A44:C44"/>
    <mergeCell ref="A45:I45"/>
    <mergeCell ref="A54:I54"/>
    <mergeCell ref="A63:G63"/>
    <mergeCell ref="A11:C11"/>
    <mergeCell ref="A12:C12"/>
    <mergeCell ref="A13:C13"/>
  </mergeCells>
  <hyperlinks>
    <hyperlink ref="A4" location="'2025 Limits'!A10" display="Allegany County" xr:uid="{D793245A-DBB3-48FB-94A3-D764A791D54E}"/>
    <hyperlink ref="A5" location="'2025 Limits'!A41" display="Anne Arundel County" xr:uid="{AF27D9B9-9812-41AD-9E88-A4E35B8CC340}"/>
    <hyperlink ref="A6" location="'2025 Limits'!A41" display="Baltimore County" xr:uid="{BA0931A8-C23F-4EEA-A981-057A41B3D5C3}"/>
    <hyperlink ref="A7" location="'2025 Limits'!A41" display="Baltimore City" xr:uid="{B43DB8DF-840A-44BB-B6B4-E6D7F59D0DA2}"/>
    <hyperlink ref="C4" location="'2025 Limits'!A41" display="Carroll County" xr:uid="{68DB6BB8-D32A-4C50-91EA-CD27A5FB03A5}"/>
    <hyperlink ref="E4" location="'2025 Limits'!A41" display="Harford County" xr:uid="{4939B700-BC04-4F85-A369-A2F96FEDD2BD}"/>
    <hyperlink ref="E5" location="'2025 Limits'!A41" display="Howard County" xr:uid="{DF59F9FB-D77E-4CC2-88EE-EAC81EC307BD}"/>
    <hyperlink ref="E9" location="'2025 Limits'!A41" display="Queen Anne's County" xr:uid="{8EFA7E2F-329C-477A-B611-5E342065E144}"/>
    <hyperlink ref="A8" location="'2025 Limits'!A72" display="Calvert County" xr:uid="{BE192027-7319-5741-B608-C4F8B4408B32}"/>
    <hyperlink ref="A9" location="'2025 Limits'!A103" display="Caroline County" xr:uid="{3D108178-7B98-2547-B3D2-BDC4AE9942A7}"/>
    <hyperlink ref="A477" display="Data Sets - HUD USER - Policy Development and Research's Information Service" xr:uid="{7B721EA5-A136-994F-9A9C-19D1A4809377}"/>
    <hyperlink ref="C5" location="'2025 Limits'!A134" display="Cecil County" xr:uid="{22C8CD94-72E7-A849-8A33-BDE1E9C881D6}"/>
    <hyperlink ref="C6" location="'2025 Limits'!A165" display="Charles County" xr:uid="{9153B9E3-A6C3-C949-A4C6-0176833DA49A}"/>
    <hyperlink ref="C7" location="'2025 Limits'!A196" display="Dorchester County" xr:uid="{F086C23E-1A2D-7A44-BB0F-8E9A608EC0F6}"/>
    <hyperlink ref="C8" location="'2025 Limits'!A165" display="Frederick County" xr:uid="{827BF47F-44F2-724D-AF19-AC4D8D72781C}"/>
    <hyperlink ref="C9" location="'2025 Limits'!A227" display="Garrett County" xr:uid="{386F0441-C97B-D14C-8F76-195834D0B1F4}"/>
    <hyperlink ref="E6" location="'2025 Limits'!A258" display="Kent County" xr:uid="{E7ED8162-21B6-D242-B6AD-F301EB452041}"/>
    <hyperlink ref="E7" location="'2025 Limits'!A165" display="Montgomery County" xr:uid="{7DA2E005-E893-384B-B858-17B10C255A2D}"/>
    <hyperlink ref="E8" location="'2025 Limits'!A165" display="Prince George's County" xr:uid="{A18F755E-E4E6-1F45-A68B-BCAB29BD0D39}"/>
    <hyperlink ref="G4" location="'2025 Limits'!A289" display="St. Mary's County" xr:uid="{900CA4E5-F95D-7247-BB5C-A430FC63458A}"/>
    <hyperlink ref="G5" location="'2025 Limits'!A320" display="Somerset County" xr:uid="{C5CA5FAF-FD4D-6B47-B905-B09323BD3F3E}"/>
    <hyperlink ref="G6" location="'2025 Limits'!A351" display="Talbot County" xr:uid="{5B94E319-AA9B-6340-987E-DAAE150E8175}"/>
    <hyperlink ref="G7" location="'2025 Limits'!A382" display="Washington County" xr:uid="{5B0D79CC-62FD-2644-B4A3-58FE74A410C6}"/>
    <hyperlink ref="G8" location="'2025 Limits'!A413" display="Wicomico County" xr:uid="{031F3773-4AF5-7A46-A319-CF8CF88948FF}"/>
    <hyperlink ref="G9" location="'2025 Limits'!A444" display="Worcester County" xr:uid="{DE14DC17-F007-5C43-8008-63A721905864}"/>
  </hyperlinks>
  <printOptions horizontalCentered="1"/>
  <pageMargins left="0.5" right="0.5" top="0.5" bottom="0.5" header="0.25" footer="0.3"/>
  <pageSetup scale="98" orientation="portrait" r:id="rId1"/>
  <tableParts count="34">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 Limits</vt:lpstr>
      <vt:lpstr>'2025 Limits'!Print_Area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LIHTC Income Limits</dc:title>
  <dc:creator>Waterman, Caty</dc:creator>
  <cp:lastModifiedBy>Rivera, Maria</cp:lastModifiedBy>
  <dcterms:created xsi:type="dcterms:W3CDTF">2026-10-26T20:17:46Z</dcterms:created>
  <dcterms:modified xsi:type="dcterms:W3CDTF">2026-10-27T16:18:43Z</dcterms:modified>
</cp:coreProperties>
</file>