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28680" yWindow="-120" windowWidth="29040" windowHeight="15840" tabRatio="676"/>
  </bookViews>
  <sheets>
    <sheet name="INSTRUCTIONS" sheetId="7" r:id="rId1"/>
    <sheet name="DATA" sheetId="2" r:id="rId2"/>
    <sheet name="Fixed Assets &amp; Depr" sheetId="5" r:id="rId3"/>
    <sheet name="Debt Activity" sheetId="6" r:id="rId4"/>
    <sheet name="Grant" sheetId="8" r:id="rId5"/>
    <sheet name="Income Statement" sheetId="1" r:id="rId6"/>
    <sheet name="Balance Sheet" sheetId="3" r:id="rId7"/>
    <sheet name="Statement of Cash Flows" sheetId="4" r:id="rId8"/>
  </sheets>
  <definedNames>
    <definedName name="Contingency_Percentage">#REF!</definedName>
    <definedName name="_xlnm.Print_Area" localSheetId="1">DATA!$A$1:$R$73</definedName>
  </definedNames>
  <calcPr calcId="145621"/>
</workbook>
</file>

<file path=xl/calcChain.xml><?xml version="1.0" encoding="utf-8"?>
<calcChain xmlns="http://schemas.openxmlformats.org/spreadsheetml/2006/main">
  <c r="G39" i="3" l="1"/>
  <c r="H39" i="3" s="1"/>
  <c r="I39" i="3" s="1"/>
  <c r="F39" i="3"/>
  <c r="E39" i="3"/>
  <c r="G32" i="3"/>
  <c r="H32" i="3" s="1"/>
  <c r="I32" i="3" s="1"/>
  <c r="F32" i="3"/>
  <c r="E32" i="3"/>
  <c r="F12" i="4"/>
  <c r="G12" i="4"/>
  <c r="H12" i="4"/>
  <c r="I12" i="4"/>
  <c r="E12" i="4"/>
  <c r="E11" i="4"/>
  <c r="F34" i="4"/>
  <c r="G34" i="4"/>
  <c r="H34" i="4"/>
  <c r="I34" i="4"/>
  <c r="E34" i="4"/>
  <c r="I8" i="3" l="1"/>
  <c r="F8" i="3"/>
  <c r="G8" i="3" s="1"/>
  <c r="H8" i="3" s="1"/>
  <c r="E8" i="3"/>
  <c r="E48" i="1"/>
  <c r="F18" i="1"/>
  <c r="G18" i="1" s="1"/>
  <c r="H18" i="1" s="1"/>
  <c r="I18" i="1" s="1"/>
  <c r="F19" i="1"/>
  <c r="G19" i="1" s="1"/>
  <c r="H19" i="1" s="1"/>
  <c r="I19" i="1" s="1"/>
  <c r="F20" i="1"/>
  <c r="G20" i="1" s="1"/>
  <c r="H20" i="1" s="1"/>
  <c r="I20" i="1" s="1"/>
  <c r="F21" i="1"/>
  <c r="G21" i="1" s="1"/>
  <c r="H21" i="1" s="1"/>
  <c r="I21" i="1" s="1"/>
  <c r="F22" i="1"/>
  <c r="G22" i="1" s="1"/>
  <c r="H22" i="1" s="1"/>
  <c r="I22" i="1" s="1"/>
  <c r="F23" i="1"/>
  <c r="G23" i="1" s="1"/>
  <c r="H23" i="1" s="1"/>
  <c r="I23" i="1" s="1"/>
  <c r="F24" i="1"/>
  <c r="G24" i="1" s="1"/>
  <c r="H24" i="1" s="1"/>
  <c r="I24" i="1" s="1"/>
  <c r="F25" i="1"/>
  <c r="G25" i="1" s="1"/>
  <c r="H25" i="1" s="1"/>
  <c r="I25" i="1" s="1"/>
  <c r="F26" i="1"/>
  <c r="G26" i="1" s="1"/>
  <c r="H26" i="1" s="1"/>
  <c r="I26" i="1" s="1"/>
  <c r="F27" i="1"/>
  <c r="G27" i="1" s="1"/>
  <c r="H27" i="1" s="1"/>
  <c r="I27" i="1" s="1"/>
  <c r="F28" i="1"/>
  <c r="G28" i="1" s="1"/>
  <c r="H28" i="1" s="1"/>
  <c r="I28" i="1" s="1"/>
  <c r="F29" i="1"/>
  <c r="G29" i="1" s="1"/>
  <c r="H29" i="1" s="1"/>
  <c r="I29" i="1" s="1"/>
  <c r="F30" i="1"/>
  <c r="G30" i="1" s="1"/>
  <c r="H30" i="1" s="1"/>
  <c r="I30" i="1" s="1"/>
  <c r="F31" i="1"/>
  <c r="G31" i="1" s="1"/>
  <c r="H31" i="1" s="1"/>
  <c r="I31" i="1" s="1"/>
  <c r="F32" i="1"/>
  <c r="G32" i="1" s="1"/>
  <c r="H32" i="1" s="1"/>
  <c r="I32" i="1" s="1"/>
  <c r="F33" i="1"/>
  <c r="G33" i="1" s="1"/>
  <c r="H33" i="1" s="1"/>
  <c r="I33" i="1" s="1"/>
  <c r="F34" i="1"/>
  <c r="G34" i="1" s="1"/>
  <c r="H34" i="1" s="1"/>
  <c r="I34" i="1" s="1"/>
  <c r="F35" i="1"/>
  <c r="G35" i="1" s="1"/>
  <c r="H35" i="1" s="1"/>
  <c r="I35" i="1" s="1"/>
  <c r="F36" i="1"/>
  <c r="G36" i="1" s="1"/>
  <c r="H36" i="1" s="1"/>
  <c r="I36" i="1" s="1"/>
  <c r="F37" i="1"/>
  <c r="G37" i="1" s="1"/>
  <c r="H37" i="1" s="1"/>
  <c r="I37" i="1" s="1"/>
  <c r="F38" i="1"/>
  <c r="G38" i="1" s="1"/>
  <c r="H38" i="1" s="1"/>
  <c r="I38" i="1" s="1"/>
  <c r="F39" i="1"/>
  <c r="G39" i="1"/>
  <c r="H39" i="1"/>
  <c r="I39" i="1"/>
  <c r="F40" i="1"/>
  <c r="G40" i="1"/>
  <c r="H40" i="1"/>
  <c r="I40" i="1"/>
  <c r="F41" i="1"/>
  <c r="G41" i="1"/>
  <c r="H41" i="1"/>
  <c r="I41" i="1"/>
  <c r="F42" i="1"/>
  <c r="G42" i="1"/>
  <c r="H42" i="1"/>
  <c r="I42" i="1"/>
  <c r="E20" i="1"/>
  <c r="E26" i="1"/>
  <c r="E18" i="1"/>
  <c r="E19" i="1"/>
  <c r="E21" i="1"/>
  <c r="E22" i="1"/>
  <c r="E23" i="1"/>
  <c r="E24" i="1"/>
  <c r="E32" i="1"/>
  <c r="E25" i="1"/>
  <c r="C34" i="2" l="1"/>
  <c r="B34" i="2"/>
  <c r="B22" i="2"/>
  <c r="C10" i="2"/>
  <c r="B10" i="2"/>
  <c r="D13" i="2" l="1"/>
  <c r="E47" i="4"/>
  <c r="F47" i="4"/>
  <c r="G47" i="4"/>
  <c r="H47" i="4"/>
  <c r="I47" i="4"/>
  <c r="D47" i="4"/>
  <c r="D15" i="4"/>
  <c r="E15" i="4"/>
  <c r="F15" i="4"/>
  <c r="G15" i="4"/>
  <c r="H15" i="4"/>
  <c r="I15" i="4"/>
  <c r="D14" i="4"/>
  <c r="E14" i="4"/>
  <c r="F14" i="4"/>
  <c r="G14" i="4"/>
  <c r="H14" i="4"/>
  <c r="I14" i="4"/>
  <c r="C15" i="4"/>
  <c r="C14" i="4"/>
  <c r="E13" i="4"/>
  <c r="F13" i="4"/>
  <c r="G13" i="4"/>
  <c r="H13" i="4"/>
  <c r="I13" i="4"/>
  <c r="D13" i="4"/>
  <c r="C13" i="4"/>
  <c r="D10" i="4" l="1"/>
  <c r="C25" i="3"/>
  <c r="D25" i="3"/>
  <c r="I56" i="1" l="1"/>
  <c r="H56" i="1"/>
  <c r="G56" i="1"/>
  <c r="F56" i="1"/>
  <c r="E56" i="1"/>
  <c r="F48" i="1"/>
  <c r="D11" i="8" l="1"/>
  <c r="C49" i="4" l="1"/>
  <c r="F40" i="4"/>
  <c r="G40" i="4"/>
  <c r="H40" i="4"/>
  <c r="I40" i="4"/>
  <c r="C43" i="1"/>
  <c r="C5" i="3" l="1"/>
  <c r="C15" i="1"/>
  <c r="E5" i="3"/>
  <c r="C44" i="1" l="1"/>
  <c r="D5" i="3"/>
  <c r="F33" i="3"/>
  <c r="G33" i="3"/>
  <c r="H33" i="3"/>
  <c r="I33" i="3"/>
  <c r="E33" i="3"/>
  <c r="D10" i="8" l="1"/>
  <c r="D9" i="8"/>
  <c r="D8" i="8"/>
  <c r="D16" i="8"/>
  <c r="D15" i="8"/>
  <c r="D14" i="8"/>
  <c r="D7" i="8"/>
  <c r="D6" i="8"/>
  <c r="D5" i="8"/>
  <c r="D4" i="8"/>
  <c r="B17" i="8"/>
  <c r="A1" i="8"/>
  <c r="A1" i="6"/>
  <c r="E27" i="1"/>
  <c r="D17" i="8" l="1"/>
  <c r="D18" i="8" s="1"/>
  <c r="I49" i="4" l="1"/>
  <c r="H49" i="4"/>
  <c r="G49" i="4"/>
  <c r="F49" i="4"/>
  <c r="E49" i="4"/>
  <c r="D49" i="4"/>
  <c r="I27" i="4"/>
  <c r="H27" i="4"/>
  <c r="G27" i="4"/>
  <c r="F27" i="4"/>
  <c r="E27" i="4"/>
  <c r="I26" i="4"/>
  <c r="H26" i="4"/>
  <c r="G26" i="4"/>
  <c r="F26" i="4"/>
  <c r="E26" i="4"/>
  <c r="E24" i="4" l="1"/>
  <c r="E38" i="1"/>
  <c r="E37" i="1"/>
  <c r="E36" i="1"/>
  <c r="E35" i="1"/>
  <c r="E34" i="1"/>
  <c r="E33" i="1"/>
  <c r="E31" i="1"/>
  <c r="E30" i="1"/>
  <c r="E29" i="1"/>
  <c r="E28" i="1"/>
  <c r="C19" i="2"/>
  <c r="C22" i="2" s="1"/>
  <c r="D3" i="5"/>
  <c r="F38" i="4"/>
  <c r="G38" i="4"/>
  <c r="H38" i="4"/>
  <c r="I38" i="4"/>
  <c r="E38" i="4"/>
  <c r="F37" i="4"/>
  <c r="G37" i="4"/>
  <c r="H37" i="4"/>
  <c r="I37" i="4"/>
  <c r="E37" i="4"/>
  <c r="E38" i="3" l="1"/>
  <c r="G48" i="1"/>
  <c r="F11" i="4"/>
  <c r="D15" i="3"/>
  <c r="E4" i="2"/>
  <c r="I57" i="1"/>
  <c r="H57" i="1"/>
  <c r="G57" i="1"/>
  <c r="F57" i="1"/>
  <c r="E57" i="1"/>
  <c r="E10" i="6"/>
  <c r="E5" i="6"/>
  <c r="I96" i="5"/>
  <c r="H96" i="5"/>
  <c r="G96" i="5"/>
  <c r="F96" i="5"/>
  <c r="E96" i="5"/>
  <c r="I89" i="5"/>
  <c r="H89" i="5"/>
  <c r="G89" i="5"/>
  <c r="F89" i="5"/>
  <c r="E89" i="5"/>
  <c r="C42" i="4"/>
  <c r="C29" i="4"/>
  <c r="F23" i="4"/>
  <c r="G23" i="4"/>
  <c r="H23" i="4"/>
  <c r="I23" i="4"/>
  <c r="F24" i="4"/>
  <c r="G24" i="4"/>
  <c r="H24" i="4"/>
  <c r="I24" i="4"/>
  <c r="E23" i="4"/>
  <c r="F21" i="4"/>
  <c r="G21" i="4"/>
  <c r="H21" i="4"/>
  <c r="I21" i="4"/>
  <c r="E21" i="4"/>
  <c r="E5" i="4"/>
  <c r="D5" i="4"/>
  <c r="C5" i="4"/>
  <c r="A1" i="4"/>
  <c r="C49" i="3"/>
  <c r="D41" i="3"/>
  <c r="C41" i="3"/>
  <c r="D35" i="3"/>
  <c r="C35" i="3"/>
  <c r="F5" i="3" l="1"/>
  <c r="F38" i="3"/>
  <c r="D43" i="3"/>
  <c r="G11" i="4"/>
  <c r="H48" i="1"/>
  <c r="E21" i="3"/>
  <c r="F5" i="6"/>
  <c r="E3" i="5"/>
  <c r="F17" i="5" s="1"/>
  <c r="L17" i="5" s="1"/>
  <c r="C43" i="3"/>
  <c r="F4" i="2"/>
  <c r="F10" i="6"/>
  <c r="F5" i="4"/>
  <c r="D29" i="4"/>
  <c r="D27" i="3"/>
  <c r="C15" i="3"/>
  <c r="F5" i="1"/>
  <c r="E5" i="1"/>
  <c r="D5" i="1"/>
  <c r="A1" i="3"/>
  <c r="A1" i="5"/>
  <c r="A1" i="1"/>
  <c r="E17" i="5"/>
  <c r="C51" i="3" l="1"/>
  <c r="G38" i="3"/>
  <c r="L24" i="5"/>
  <c r="L39" i="5"/>
  <c r="L43" i="5"/>
  <c r="L47" i="5"/>
  <c r="L51" i="5"/>
  <c r="L55" i="5"/>
  <c r="L59" i="5"/>
  <c r="L40" i="5"/>
  <c r="L44" i="5"/>
  <c r="L48" i="5"/>
  <c r="L52" i="5"/>
  <c r="L56" i="5"/>
  <c r="L22" i="5"/>
  <c r="L41" i="5"/>
  <c r="L45" i="5"/>
  <c r="L49" i="5"/>
  <c r="L53" i="5"/>
  <c r="L57" i="5"/>
  <c r="L23" i="5"/>
  <c r="L38" i="5"/>
  <c r="L42" i="5"/>
  <c r="L46" i="5"/>
  <c r="L50" i="5"/>
  <c r="L54" i="5"/>
  <c r="L58" i="5"/>
  <c r="E38" i="5"/>
  <c r="F38" i="5" s="1"/>
  <c r="E42" i="5"/>
  <c r="F42" i="5" s="1"/>
  <c r="E45" i="5"/>
  <c r="F45" i="5" s="1"/>
  <c r="E49" i="5"/>
  <c r="F49" i="5" s="1"/>
  <c r="E52" i="5"/>
  <c r="F52" i="5" s="1"/>
  <c r="E59" i="5"/>
  <c r="F59" i="5" s="1"/>
  <c r="E39" i="5"/>
  <c r="F39" i="5" s="1"/>
  <c r="E43" i="5"/>
  <c r="F43" i="5" s="1"/>
  <c r="E46" i="5"/>
  <c r="F46" i="5" s="1"/>
  <c r="E55" i="5"/>
  <c r="F55" i="5" s="1"/>
  <c r="E40" i="5"/>
  <c r="F40" i="5" s="1"/>
  <c r="E47" i="5"/>
  <c r="F47" i="5" s="1"/>
  <c r="E50" i="5"/>
  <c r="F50" i="5" s="1"/>
  <c r="E53" i="5"/>
  <c r="F53" i="5" s="1"/>
  <c r="E56" i="5"/>
  <c r="F56" i="5" s="1"/>
  <c r="E58" i="5"/>
  <c r="F58" i="5" s="1"/>
  <c r="E41" i="5"/>
  <c r="F41" i="5" s="1"/>
  <c r="E44" i="5"/>
  <c r="F44" i="5" s="1"/>
  <c r="E48" i="5"/>
  <c r="F48" i="5" s="1"/>
  <c r="E51" i="5"/>
  <c r="F51" i="5" s="1"/>
  <c r="E54" i="5"/>
  <c r="F54" i="5" s="1"/>
  <c r="E57" i="5"/>
  <c r="F57" i="5" s="1"/>
  <c r="G5" i="3"/>
  <c r="E23" i="5"/>
  <c r="F23" i="5" s="1"/>
  <c r="E22" i="5"/>
  <c r="F22" i="5" s="1"/>
  <c r="E24" i="5"/>
  <c r="F24" i="5" s="1"/>
  <c r="L78" i="5"/>
  <c r="L73" i="5"/>
  <c r="L72" i="5"/>
  <c r="L80" i="5"/>
  <c r="L71" i="5"/>
  <c r="L79" i="5"/>
  <c r="E65" i="5"/>
  <c r="F65" i="5" s="1"/>
  <c r="E72" i="5"/>
  <c r="F72" i="5" s="1"/>
  <c r="E79" i="5"/>
  <c r="F79" i="5" s="1"/>
  <c r="F21" i="3"/>
  <c r="G21" i="3" s="1"/>
  <c r="K17" i="5"/>
  <c r="E73" i="5"/>
  <c r="F73" i="5" s="1"/>
  <c r="H11" i="4"/>
  <c r="I48" i="1"/>
  <c r="I11" i="4" s="1"/>
  <c r="L65" i="5"/>
  <c r="L61" i="5"/>
  <c r="L31" i="5"/>
  <c r="L27" i="5"/>
  <c r="L20" i="5"/>
  <c r="L64" i="5"/>
  <c r="L60" i="5"/>
  <c r="L30" i="5"/>
  <c r="L26" i="5"/>
  <c r="L63" i="5"/>
  <c r="L37" i="5"/>
  <c r="L29" i="5"/>
  <c r="L25" i="5"/>
  <c r="L66" i="5"/>
  <c r="L62" i="5"/>
  <c r="L36" i="5"/>
  <c r="L28" i="5"/>
  <c r="L21" i="5"/>
  <c r="E71" i="5"/>
  <c r="E62" i="5"/>
  <c r="F62" i="5" s="1"/>
  <c r="E26" i="5"/>
  <c r="F26" i="5" s="1"/>
  <c r="E30" i="5"/>
  <c r="F30" i="5" s="1"/>
  <c r="E78" i="5"/>
  <c r="E63" i="5"/>
  <c r="F63" i="5" s="1"/>
  <c r="E21" i="5"/>
  <c r="F21" i="5" s="1"/>
  <c r="E20" i="5"/>
  <c r="F20" i="5" s="1"/>
  <c r="E80" i="5"/>
  <c r="F80" i="5" s="1"/>
  <c r="E25" i="5"/>
  <c r="F25" i="5" s="1"/>
  <c r="E64" i="5"/>
  <c r="F64" i="5" s="1"/>
  <c r="E61" i="5"/>
  <c r="F61" i="5" s="1"/>
  <c r="E36" i="5"/>
  <c r="E27" i="5"/>
  <c r="F27" i="5" s="1"/>
  <c r="E31" i="5"/>
  <c r="F31" i="5" s="1"/>
  <c r="E66" i="5"/>
  <c r="F66" i="5" s="1"/>
  <c r="E60" i="5"/>
  <c r="F60" i="5" s="1"/>
  <c r="E28" i="5"/>
  <c r="F28" i="5" s="1"/>
  <c r="E37" i="5"/>
  <c r="F37" i="5" s="1"/>
  <c r="E29" i="5"/>
  <c r="F29" i="5" s="1"/>
  <c r="G5" i="1"/>
  <c r="F3" i="5"/>
  <c r="G17" i="5" s="1"/>
  <c r="M17" i="5" s="1"/>
  <c r="E41" i="3"/>
  <c r="D42" i="4"/>
  <c r="G4" i="2"/>
  <c r="G5" i="6"/>
  <c r="G5" i="4"/>
  <c r="G10" i="6"/>
  <c r="G58" i="5" l="1"/>
  <c r="G49" i="5"/>
  <c r="G24" i="5"/>
  <c r="G45" i="5"/>
  <c r="G22" i="5"/>
  <c r="G57" i="5"/>
  <c r="G53" i="5"/>
  <c r="G42" i="5"/>
  <c r="G23" i="5"/>
  <c r="G54" i="5"/>
  <c r="G41" i="5"/>
  <c r="G50" i="5"/>
  <c r="G46" i="5"/>
  <c r="G38" i="5"/>
  <c r="K40" i="5"/>
  <c r="K44" i="5"/>
  <c r="K48" i="5"/>
  <c r="K52" i="5"/>
  <c r="K56" i="5"/>
  <c r="K22" i="5"/>
  <c r="K41" i="5"/>
  <c r="K45" i="5"/>
  <c r="K49" i="5"/>
  <c r="K53" i="5"/>
  <c r="K57" i="5"/>
  <c r="K23" i="5"/>
  <c r="K38" i="5"/>
  <c r="K42" i="5"/>
  <c r="K46" i="5"/>
  <c r="K50" i="5"/>
  <c r="K54" i="5"/>
  <c r="K58" i="5"/>
  <c r="K24" i="5"/>
  <c r="K39" i="5"/>
  <c r="K43" i="5"/>
  <c r="K47" i="5"/>
  <c r="K51" i="5"/>
  <c r="K55" i="5"/>
  <c r="K59" i="5"/>
  <c r="G48" i="5"/>
  <c r="G56" i="5"/>
  <c r="G40" i="5"/>
  <c r="G39" i="5"/>
  <c r="H38" i="3"/>
  <c r="M23" i="5"/>
  <c r="M38" i="5"/>
  <c r="M42" i="5"/>
  <c r="M46" i="5"/>
  <c r="M50" i="5"/>
  <c r="M54" i="5"/>
  <c r="M58" i="5"/>
  <c r="M24" i="5"/>
  <c r="M39" i="5"/>
  <c r="M43" i="5"/>
  <c r="M47" i="5"/>
  <c r="M51" i="5"/>
  <c r="M55" i="5"/>
  <c r="M59" i="5"/>
  <c r="M40" i="5"/>
  <c r="M44" i="5"/>
  <c r="M48" i="5"/>
  <c r="M52" i="5"/>
  <c r="M56" i="5"/>
  <c r="M22" i="5"/>
  <c r="M41" i="5"/>
  <c r="M45" i="5"/>
  <c r="M49" i="5"/>
  <c r="M53" i="5"/>
  <c r="M57" i="5"/>
  <c r="G44" i="5"/>
  <c r="G55" i="5"/>
  <c r="G59" i="5"/>
  <c r="G52" i="5"/>
  <c r="G51" i="5"/>
  <c r="G47" i="5"/>
  <c r="G43" i="5"/>
  <c r="L75" i="5"/>
  <c r="G72" i="5"/>
  <c r="M72" i="5"/>
  <c r="M78" i="5"/>
  <c r="M73" i="5"/>
  <c r="M80" i="5"/>
  <c r="M71" i="5"/>
  <c r="M79" i="5"/>
  <c r="K79" i="5"/>
  <c r="K72" i="5"/>
  <c r="K80" i="5"/>
  <c r="K78" i="5"/>
  <c r="K73" i="5"/>
  <c r="K71" i="5"/>
  <c r="L68" i="5"/>
  <c r="G79" i="5"/>
  <c r="L82" i="5"/>
  <c r="G3" i="5"/>
  <c r="H17" i="5" s="1"/>
  <c r="N17" i="5" s="1"/>
  <c r="H5" i="3"/>
  <c r="K63" i="5"/>
  <c r="L33" i="5"/>
  <c r="K60" i="5"/>
  <c r="K21" i="5"/>
  <c r="K62" i="5"/>
  <c r="K31" i="5"/>
  <c r="K65" i="5"/>
  <c r="K29" i="5"/>
  <c r="K27" i="5"/>
  <c r="K36" i="5"/>
  <c r="K26" i="5"/>
  <c r="K64" i="5"/>
  <c r="K28" i="5"/>
  <c r="K66" i="5"/>
  <c r="K37" i="5"/>
  <c r="K30" i="5"/>
  <c r="K20" i="5"/>
  <c r="K61" i="5"/>
  <c r="K25" i="5"/>
  <c r="F71" i="5"/>
  <c r="F75" i="5" s="1"/>
  <c r="E75" i="5"/>
  <c r="F78" i="5"/>
  <c r="F82" i="5" s="1"/>
  <c r="E82" i="5"/>
  <c r="G73" i="5"/>
  <c r="M63" i="5"/>
  <c r="M37" i="5"/>
  <c r="M29" i="5"/>
  <c r="M25" i="5"/>
  <c r="M66" i="5"/>
  <c r="M62" i="5"/>
  <c r="M36" i="5"/>
  <c r="M28" i="5"/>
  <c r="M21" i="5"/>
  <c r="M65" i="5"/>
  <c r="M61" i="5"/>
  <c r="M31" i="5"/>
  <c r="M27" i="5"/>
  <c r="M20" i="5"/>
  <c r="M64" i="5"/>
  <c r="M60" i="5"/>
  <c r="M30" i="5"/>
  <c r="M26" i="5"/>
  <c r="G31" i="5"/>
  <c r="G21" i="5"/>
  <c r="G26" i="5"/>
  <c r="G28" i="5"/>
  <c r="G27" i="5"/>
  <c r="G25" i="5"/>
  <c r="G63" i="5"/>
  <c r="G62" i="5"/>
  <c r="G60" i="5"/>
  <c r="G80" i="5"/>
  <c r="G65" i="5"/>
  <c r="G64" i="5"/>
  <c r="G29" i="5"/>
  <c r="G37" i="5"/>
  <c r="G66" i="5"/>
  <c r="G61" i="5"/>
  <c r="G20" i="5"/>
  <c r="G30" i="5"/>
  <c r="F36" i="5"/>
  <c r="E68" i="5"/>
  <c r="E33" i="5"/>
  <c r="H21" i="3"/>
  <c r="F41" i="3"/>
  <c r="H4" i="2"/>
  <c r="H5" i="4"/>
  <c r="H5" i="6"/>
  <c r="H10" i="6"/>
  <c r="H5" i="1"/>
  <c r="H51" i="5" l="1"/>
  <c r="H55" i="5"/>
  <c r="H50" i="5"/>
  <c r="H42" i="5"/>
  <c r="H45" i="5"/>
  <c r="H39" i="5"/>
  <c r="H41" i="5"/>
  <c r="H53" i="5"/>
  <c r="H24" i="5"/>
  <c r="H43" i="5"/>
  <c r="H38" i="5"/>
  <c r="H54" i="5"/>
  <c r="H57" i="5"/>
  <c r="H49" i="5"/>
  <c r="H47" i="5"/>
  <c r="H59" i="5"/>
  <c r="H46" i="5"/>
  <c r="H23" i="5"/>
  <c r="H22" i="5"/>
  <c r="H58" i="5"/>
  <c r="H40" i="5"/>
  <c r="H52" i="5"/>
  <c r="H56" i="5"/>
  <c r="N65" i="5"/>
  <c r="N22" i="5"/>
  <c r="N41" i="5"/>
  <c r="N45" i="5"/>
  <c r="N49" i="5"/>
  <c r="N53" i="5"/>
  <c r="N57" i="5"/>
  <c r="N23" i="5"/>
  <c r="N38" i="5"/>
  <c r="N42" i="5"/>
  <c r="N46" i="5"/>
  <c r="N50" i="5"/>
  <c r="N54" i="5"/>
  <c r="N58" i="5"/>
  <c r="N24" i="5"/>
  <c r="N39" i="5"/>
  <c r="N43" i="5"/>
  <c r="N47" i="5"/>
  <c r="N51" i="5"/>
  <c r="N55" i="5"/>
  <c r="N59" i="5"/>
  <c r="N40" i="5"/>
  <c r="N44" i="5"/>
  <c r="N48" i="5"/>
  <c r="N52" i="5"/>
  <c r="N56" i="5"/>
  <c r="I38" i="3"/>
  <c r="H48" i="5"/>
  <c r="I5" i="3"/>
  <c r="H44" i="5"/>
  <c r="N36" i="5"/>
  <c r="H61" i="5"/>
  <c r="H80" i="5"/>
  <c r="H28" i="5"/>
  <c r="N29" i="5"/>
  <c r="H60" i="5"/>
  <c r="N37" i="5"/>
  <c r="H37" i="5"/>
  <c r="N62" i="5"/>
  <c r="N61" i="5"/>
  <c r="H62" i="5"/>
  <c r="H30" i="5"/>
  <c r="H21" i="5"/>
  <c r="H29" i="5"/>
  <c r="H31" i="5"/>
  <c r="N64" i="5"/>
  <c r="H64" i="5"/>
  <c r="H25" i="5"/>
  <c r="N21" i="5"/>
  <c r="N66" i="5"/>
  <c r="N63" i="5"/>
  <c r="H20" i="5"/>
  <c r="H27" i="5"/>
  <c r="N28" i="5"/>
  <c r="N25" i="5"/>
  <c r="H73" i="5"/>
  <c r="N30" i="5"/>
  <c r="N27" i="5"/>
  <c r="H66" i="5"/>
  <c r="H65" i="5"/>
  <c r="H63" i="5"/>
  <c r="H26" i="5"/>
  <c r="N26" i="5"/>
  <c r="N60" i="5"/>
  <c r="N20" i="5"/>
  <c r="N31" i="5"/>
  <c r="M68" i="5"/>
  <c r="H79" i="5"/>
  <c r="K82" i="5"/>
  <c r="M82" i="5"/>
  <c r="L69" i="5"/>
  <c r="M75" i="5"/>
  <c r="K68" i="5"/>
  <c r="N80" i="5"/>
  <c r="N71" i="5"/>
  <c r="N78" i="5"/>
  <c r="N73" i="5"/>
  <c r="N79" i="5"/>
  <c r="N72" i="5"/>
  <c r="K75" i="5"/>
  <c r="H72" i="5"/>
  <c r="M33" i="5"/>
  <c r="K33" i="5"/>
  <c r="G71" i="5"/>
  <c r="G75" i="5" s="1"/>
  <c r="G78" i="5"/>
  <c r="G82" i="5" s="1"/>
  <c r="D8" i="5"/>
  <c r="E41" i="1" s="1"/>
  <c r="G36" i="5"/>
  <c r="F68" i="5"/>
  <c r="H3" i="5"/>
  <c r="I17" i="5" s="1"/>
  <c r="D6" i="5"/>
  <c r="E42" i="1" s="1"/>
  <c r="I21" i="3"/>
  <c r="G41" i="3"/>
  <c r="I5" i="1"/>
  <c r="I10" i="6"/>
  <c r="J10" i="6" s="1"/>
  <c r="I5" i="6"/>
  <c r="J5" i="6" s="1"/>
  <c r="I5" i="4"/>
  <c r="M43" i="2"/>
  <c r="L43" i="2"/>
  <c r="K43" i="2"/>
  <c r="J43" i="2"/>
  <c r="I43" i="2"/>
  <c r="E43" i="2"/>
  <c r="F43" i="2"/>
  <c r="G43" i="2"/>
  <c r="H43" i="2"/>
  <c r="D43" i="2"/>
  <c r="D43" i="1"/>
  <c r="D15" i="1"/>
  <c r="H37" i="2"/>
  <c r="G37" i="2"/>
  <c r="F37" i="2"/>
  <c r="E37" i="2"/>
  <c r="D37" i="2"/>
  <c r="C33" i="2"/>
  <c r="B33" i="2"/>
  <c r="C21" i="2"/>
  <c r="B21" i="2"/>
  <c r="H31" i="2"/>
  <c r="G31" i="2"/>
  <c r="H11" i="1" s="1"/>
  <c r="F31" i="2"/>
  <c r="E31" i="2"/>
  <c r="D31" i="2"/>
  <c r="H25" i="2"/>
  <c r="H27" i="2" s="1"/>
  <c r="G25" i="2"/>
  <c r="G27" i="2" s="1"/>
  <c r="F25" i="2"/>
  <c r="F27" i="2" s="1"/>
  <c r="E25" i="2"/>
  <c r="D25" i="2"/>
  <c r="D27" i="2" s="1"/>
  <c r="H19" i="2"/>
  <c r="G19" i="2"/>
  <c r="H9" i="1" s="1"/>
  <c r="F19" i="2"/>
  <c r="E19" i="2"/>
  <c r="D19" i="2"/>
  <c r="H13" i="2"/>
  <c r="I8" i="1" s="1"/>
  <c r="G13" i="2"/>
  <c r="H8" i="1" s="1"/>
  <c r="F13" i="2"/>
  <c r="G8" i="1" s="1"/>
  <c r="E13" i="2"/>
  <c r="F8" i="1" s="1"/>
  <c r="E8" i="1"/>
  <c r="B9" i="2"/>
  <c r="H7" i="2"/>
  <c r="I7" i="1" s="1"/>
  <c r="G7" i="2"/>
  <c r="F7" i="2"/>
  <c r="G7" i="1" s="1"/>
  <c r="E7" i="2"/>
  <c r="D7" i="2"/>
  <c r="E7" i="1" s="1"/>
  <c r="I48" i="5" l="1"/>
  <c r="I58" i="5"/>
  <c r="I59" i="5"/>
  <c r="I54" i="5"/>
  <c r="I53" i="5"/>
  <c r="I42" i="5"/>
  <c r="I44" i="5"/>
  <c r="I56" i="5"/>
  <c r="I22" i="5"/>
  <c r="I47" i="5"/>
  <c r="I38" i="5"/>
  <c r="I41" i="5"/>
  <c r="I50" i="5"/>
  <c r="I52" i="5"/>
  <c r="I23" i="5"/>
  <c r="I49" i="5"/>
  <c r="I43" i="5"/>
  <c r="I39" i="5"/>
  <c r="I55" i="5"/>
  <c r="I40" i="5"/>
  <c r="I46" i="5"/>
  <c r="I57" i="5"/>
  <c r="I24" i="5"/>
  <c r="I45" i="5"/>
  <c r="I51" i="5"/>
  <c r="N33" i="5"/>
  <c r="N68" i="5"/>
  <c r="N75" i="5"/>
  <c r="M69" i="5"/>
  <c r="I72" i="5"/>
  <c r="K69" i="5"/>
  <c r="E23" i="3"/>
  <c r="F23" i="3" s="1"/>
  <c r="G23" i="3" s="1"/>
  <c r="N82" i="5"/>
  <c r="I79" i="5"/>
  <c r="E22" i="3"/>
  <c r="E19" i="3"/>
  <c r="F19" i="3" s="1"/>
  <c r="G19" i="3" s="1"/>
  <c r="H71" i="5"/>
  <c r="H75" i="5" s="1"/>
  <c r="E9" i="2"/>
  <c r="F7" i="1"/>
  <c r="G9" i="2"/>
  <c r="H7" i="1"/>
  <c r="H78" i="5"/>
  <c r="H82" i="5" s="1"/>
  <c r="G33" i="2"/>
  <c r="G21" i="2"/>
  <c r="H15" i="2"/>
  <c r="D21" i="2"/>
  <c r="E9" i="1"/>
  <c r="H21" i="2"/>
  <c r="I9" i="1"/>
  <c r="E33" i="2"/>
  <c r="F11" i="1"/>
  <c r="G39" i="2"/>
  <c r="H12" i="1"/>
  <c r="E21" i="2"/>
  <c r="F9" i="1"/>
  <c r="F33" i="2"/>
  <c r="G11" i="1"/>
  <c r="H39" i="2"/>
  <c r="I12" i="1"/>
  <c r="F21" i="2"/>
  <c r="G9" i="1"/>
  <c r="E39" i="2"/>
  <c r="F12" i="1"/>
  <c r="C9" i="2"/>
  <c r="E15" i="2"/>
  <c r="D33" i="2"/>
  <c r="E11" i="1"/>
  <c r="H33" i="2"/>
  <c r="I11" i="1"/>
  <c r="F39" i="2"/>
  <c r="G12" i="1"/>
  <c r="D44" i="1"/>
  <c r="E24" i="3"/>
  <c r="I20" i="5"/>
  <c r="O17" i="5"/>
  <c r="I60" i="5"/>
  <c r="I66" i="5"/>
  <c r="I62" i="5"/>
  <c r="I80" i="5"/>
  <c r="I37" i="5"/>
  <c r="I29" i="5"/>
  <c r="I28" i="5"/>
  <c r="E8" i="5"/>
  <c r="I31" i="5"/>
  <c r="I30" i="5"/>
  <c r="I61" i="5"/>
  <c r="I26" i="5"/>
  <c r="I73" i="5"/>
  <c r="I64" i="5"/>
  <c r="I25" i="5"/>
  <c r="I27" i="5"/>
  <c r="I21" i="5"/>
  <c r="I63" i="5"/>
  <c r="I65" i="5"/>
  <c r="D39" i="2"/>
  <c r="E12" i="1"/>
  <c r="D15" i="2"/>
  <c r="D13" i="5"/>
  <c r="E39" i="1" s="1"/>
  <c r="D11" i="5"/>
  <c r="E40" i="1" s="1"/>
  <c r="H36" i="5"/>
  <c r="G68" i="5"/>
  <c r="I41" i="3"/>
  <c r="H41" i="3"/>
  <c r="F15" i="2"/>
  <c r="E27" i="2"/>
  <c r="G15" i="2"/>
  <c r="F9" i="2"/>
  <c r="D9" i="2"/>
  <c r="H9" i="2"/>
  <c r="I19" i="4" l="1"/>
  <c r="I20" i="4"/>
  <c r="O40" i="5"/>
  <c r="O44" i="5"/>
  <c r="O48" i="5"/>
  <c r="O52" i="5"/>
  <c r="O56" i="5"/>
  <c r="O22" i="5"/>
  <c r="O41" i="5"/>
  <c r="O45" i="5"/>
  <c r="O49" i="5"/>
  <c r="O53" i="5"/>
  <c r="O57" i="5"/>
  <c r="O23" i="5"/>
  <c r="O38" i="5"/>
  <c r="O42" i="5"/>
  <c r="O46" i="5"/>
  <c r="O50" i="5"/>
  <c r="O54" i="5"/>
  <c r="O58" i="5"/>
  <c r="O24" i="5"/>
  <c r="O39" i="5"/>
  <c r="O43" i="5"/>
  <c r="O47" i="5"/>
  <c r="O51" i="5"/>
  <c r="O55" i="5"/>
  <c r="O59" i="5"/>
  <c r="E19" i="4"/>
  <c r="H19" i="4"/>
  <c r="G19" i="4"/>
  <c r="G20" i="4"/>
  <c r="E25" i="4"/>
  <c r="N69" i="5"/>
  <c r="H23" i="3"/>
  <c r="O79" i="5"/>
  <c r="O71" i="5"/>
  <c r="O78" i="5"/>
  <c r="O73" i="5"/>
  <c r="O72" i="5"/>
  <c r="O80" i="5"/>
  <c r="H19" i="3"/>
  <c r="F22" i="3"/>
  <c r="I71" i="5"/>
  <c r="I75" i="5" s="1"/>
  <c r="I78" i="5"/>
  <c r="I82" i="5" s="1"/>
  <c r="O66" i="5"/>
  <c r="O64" i="5"/>
  <c r="O62" i="5"/>
  <c r="O60" i="5"/>
  <c r="O36" i="5"/>
  <c r="O30" i="5"/>
  <c r="O28" i="5"/>
  <c r="O26" i="5"/>
  <c r="O21" i="5"/>
  <c r="O65" i="5"/>
  <c r="O63" i="5"/>
  <c r="O61" i="5"/>
  <c r="O37" i="5"/>
  <c r="O31" i="5"/>
  <c r="O29" i="5"/>
  <c r="O27" i="5"/>
  <c r="O25" i="5"/>
  <c r="O20" i="5"/>
  <c r="E43" i="1"/>
  <c r="F8" i="5"/>
  <c r="E11" i="5"/>
  <c r="E13" i="5"/>
  <c r="I36" i="5"/>
  <c r="I68" i="5" s="1"/>
  <c r="H8" i="5" s="1"/>
  <c r="H68" i="5"/>
  <c r="E35" i="4"/>
  <c r="I25" i="4" l="1"/>
  <c r="F25" i="4"/>
  <c r="G25" i="4"/>
  <c r="F20" i="4"/>
  <c r="E20" i="4"/>
  <c r="F19" i="4"/>
  <c r="E22" i="4"/>
  <c r="H25" i="4"/>
  <c r="H20" i="4"/>
  <c r="O82" i="5"/>
  <c r="O75" i="5"/>
  <c r="O68" i="5"/>
  <c r="G22" i="3"/>
  <c r="O33" i="5"/>
  <c r="G8" i="5"/>
  <c r="F11" i="5"/>
  <c r="F13" i="5"/>
  <c r="F35" i="4"/>
  <c r="E20" i="3"/>
  <c r="E25" i="3" s="1"/>
  <c r="E10" i="4"/>
  <c r="E35" i="3" l="1"/>
  <c r="E18" i="4"/>
  <c r="O69" i="5"/>
  <c r="I23" i="3"/>
  <c r="H22" i="3"/>
  <c r="I19" i="3"/>
  <c r="G11" i="5"/>
  <c r="G13" i="5"/>
  <c r="H11" i="5"/>
  <c r="H13" i="5"/>
  <c r="G35" i="4"/>
  <c r="F20" i="3"/>
  <c r="E43" i="3" l="1"/>
  <c r="I22" i="3"/>
  <c r="G20" i="3"/>
  <c r="H35" i="4"/>
  <c r="C5" i="1"/>
  <c r="C27" i="3"/>
  <c r="H20" i="3" l="1"/>
  <c r="I20" i="3" s="1"/>
  <c r="I35" i="4"/>
  <c r="G33" i="5"/>
  <c r="F6" i="5" s="1"/>
  <c r="F33" i="5"/>
  <c r="F42" i="4" s="1"/>
  <c r="E6" i="5" l="1"/>
  <c r="G10" i="4"/>
  <c r="G43" i="1"/>
  <c r="F43" i="1" l="1"/>
  <c r="F24" i="3"/>
  <c r="F10" i="4"/>
  <c r="I33" i="5"/>
  <c r="H6" i="5" s="1"/>
  <c r="H33" i="5"/>
  <c r="G6" i="5" s="1"/>
  <c r="G42" i="4"/>
  <c r="F25" i="3" l="1"/>
  <c r="F22" i="4"/>
  <c r="G24" i="3"/>
  <c r="H42" i="4"/>
  <c r="H10" i="4"/>
  <c r="H43" i="1"/>
  <c r="I43" i="1"/>
  <c r="I10" i="4"/>
  <c r="F35" i="3" l="1"/>
  <c r="F43" i="3" s="1"/>
  <c r="G25" i="3"/>
  <c r="G18" i="4"/>
  <c r="F18" i="4"/>
  <c r="G35" i="3"/>
  <c r="G22" i="4"/>
  <c r="H24" i="3"/>
  <c r="I42" i="4"/>
  <c r="I10" i="1"/>
  <c r="I15" i="1" s="1"/>
  <c r="H10" i="1"/>
  <c r="H15" i="1" s="1"/>
  <c r="F10" i="1"/>
  <c r="F15" i="1" s="1"/>
  <c r="G10" i="1"/>
  <c r="G15" i="1" s="1"/>
  <c r="E10" i="1"/>
  <c r="E15" i="1" s="1"/>
  <c r="H25" i="3" l="1"/>
  <c r="F44" i="1"/>
  <c r="I18" i="4"/>
  <c r="H18" i="4"/>
  <c r="H44" i="1"/>
  <c r="I44" i="1"/>
  <c r="G43" i="3"/>
  <c r="G44" i="1"/>
  <c r="I24" i="3"/>
  <c r="I25" i="3" s="1"/>
  <c r="H22" i="4"/>
  <c r="H35" i="3"/>
  <c r="E44" i="1"/>
  <c r="F17" i="4" l="1"/>
  <c r="F29" i="4" s="1"/>
  <c r="E17" i="4"/>
  <c r="E29" i="4" s="1"/>
  <c r="H43" i="3"/>
  <c r="G17" i="4"/>
  <c r="G29" i="4" s="1"/>
  <c r="I22" i="4"/>
  <c r="I35" i="3"/>
  <c r="I43" i="3" l="1"/>
  <c r="H17" i="4"/>
  <c r="H29" i="4" s="1"/>
  <c r="I17" i="4" l="1"/>
  <c r="I29" i="4" s="1"/>
  <c r="E40" i="4" l="1"/>
  <c r="E42" i="4" s="1"/>
  <c r="E58" i="1" l="1"/>
  <c r="E60" i="1" s="1"/>
  <c r="E61" i="1" l="1"/>
  <c r="E63" i="1" s="1"/>
  <c r="E7" i="4" l="1"/>
  <c r="E31" i="4" s="1"/>
  <c r="E51" i="4" s="1"/>
  <c r="E65" i="1"/>
  <c r="C58" i="1" l="1"/>
  <c r="C60" i="1" s="1"/>
  <c r="C63" i="1" s="1"/>
  <c r="C7" i="4" l="1"/>
  <c r="C31" i="4" s="1"/>
  <c r="C51" i="4" s="1"/>
  <c r="C55" i="4" s="1"/>
  <c r="C65" i="1"/>
  <c r="C56" i="4" l="1"/>
  <c r="D53" i="4"/>
  <c r="D58" i="1"/>
  <c r="D60" i="1" s="1"/>
  <c r="D63" i="1" s="1"/>
  <c r="D48" i="3" l="1"/>
  <c r="D65" i="1"/>
  <c r="D7" i="4"/>
  <c r="D31" i="4" s="1"/>
  <c r="D51" i="4" s="1"/>
  <c r="D55" i="4" s="1"/>
  <c r="D56" i="4" l="1"/>
  <c r="E53" i="4"/>
  <c r="E55" i="4" s="1"/>
  <c r="D49" i="3"/>
  <c r="E48" i="3"/>
  <c r="D51" i="3" l="1"/>
  <c r="D52" i="3" s="1"/>
  <c r="E7" i="3"/>
  <c r="F53" i="4"/>
  <c r="E49" i="3"/>
  <c r="F58" i="1" l="1"/>
  <c r="F60" i="1" s="1"/>
  <c r="E15" i="3"/>
  <c r="E51" i="3"/>
  <c r="F61" i="1" l="1"/>
  <c r="F63" i="1" s="1"/>
  <c r="E27" i="3"/>
  <c r="F7" i="4" l="1"/>
  <c r="F31" i="4" s="1"/>
  <c r="F51" i="4" s="1"/>
  <c r="F55" i="4" s="1"/>
  <c r="F65" i="1"/>
  <c r="F48" i="3"/>
  <c r="F49" i="3" l="1"/>
  <c r="F7" i="3"/>
  <c r="G53" i="4"/>
  <c r="F51" i="3" l="1"/>
  <c r="G58" i="1"/>
  <c r="G60" i="1" s="1"/>
  <c r="F15" i="3"/>
  <c r="F56" i="4"/>
  <c r="F27" i="3" l="1"/>
  <c r="G61" i="1"/>
  <c r="G63" i="1" s="1"/>
  <c r="G65" i="1" l="1"/>
  <c r="G7" i="4"/>
  <c r="G31" i="4" s="1"/>
  <c r="G51" i="4" s="1"/>
  <c r="G55" i="4" s="1"/>
  <c r="G48" i="3"/>
  <c r="G49" i="3" l="1"/>
  <c r="G7" i="3"/>
  <c r="H53" i="4"/>
  <c r="H58" i="1" l="1"/>
  <c r="H60" i="1" s="1"/>
  <c r="G56" i="4"/>
  <c r="G15" i="3"/>
  <c r="G51" i="3"/>
  <c r="H61" i="1" l="1"/>
  <c r="H63" i="1" s="1"/>
  <c r="G27" i="3"/>
  <c r="H65" i="1" l="1"/>
  <c r="H7" i="4"/>
  <c r="H31" i="4" s="1"/>
  <c r="H51" i="4" s="1"/>
  <c r="H55" i="4" s="1"/>
  <c r="H48" i="3"/>
  <c r="H49" i="3" l="1"/>
  <c r="I53" i="4"/>
  <c r="H7" i="3"/>
  <c r="H15" i="3" l="1"/>
  <c r="H56" i="4"/>
  <c r="I58" i="1"/>
  <c r="I60" i="1" s="1"/>
  <c r="H51" i="3"/>
  <c r="I61" i="1" l="1"/>
  <c r="I63" i="1" s="1"/>
  <c r="H27" i="3"/>
  <c r="I65" i="1" l="1"/>
  <c r="I7" i="4"/>
  <c r="I31" i="4" s="1"/>
  <c r="I51" i="4" s="1"/>
  <c r="I55" i="4" s="1"/>
  <c r="I7" i="3" s="1"/>
  <c r="I48" i="3"/>
  <c r="I56" i="4" l="1"/>
  <c r="I15" i="3"/>
  <c r="I49" i="3"/>
  <c r="I27" i="3" l="1"/>
  <c r="I51" i="3"/>
</calcChain>
</file>

<file path=xl/sharedStrings.xml><?xml version="1.0" encoding="utf-8"?>
<sst xmlns="http://schemas.openxmlformats.org/spreadsheetml/2006/main" count="297" uniqueCount="220">
  <si>
    <t>Other - Existing</t>
  </si>
  <si>
    <t>Total Revenues</t>
  </si>
  <si>
    <t>Projected Year</t>
  </si>
  <si>
    <t>Prior Year</t>
  </si>
  <si>
    <t>Subs Beg of Year</t>
  </si>
  <si>
    <t>Subs End of Year</t>
  </si>
  <si>
    <t>Increase (Decrease)</t>
  </si>
  <si>
    <t>Operating Revenues</t>
  </si>
  <si>
    <t>Operating Expenses</t>
  </si>
  <si>
    <t>Administrative - Other</t>
  </si>
  <si>
    <t>Other</t>
  </si>
  <si>
    <t>Depreciation - Existing Assets</t>
  </si>
  <si>
    <t>Depreciation - Grant Assets</t>
  </si>
  <si>
    <t>Total Operating Expenses</t>
  </si>
  <si>
    <t>Operating Income</t>
  </si>
  <si>
    <t>Other Income (Expense)</t>
  </si>
  <si>
    <t>Interest Income</t>
  </si>
  <si>
    <t>Interest Expense - Existing Debt</t>
  </si>
  <si>
    <t>Total Other Income (Expense)</t>
  </si>
  <si>
    <t>Net Income (Loss)</t>
  </si>
  <si>
    <t>Assumptions for Projections:</t>
  </si>
  <si>
    <t>Prior Years</t>
  </si>
  <si>
    <t>Projected Years</t>
  </si>
  <si>
    <t>Cash &amp; Cash Equivalents</t>
  </si>
  <si>
    <t>Accounts Receivable</t>
  </si>
  <si>
    <t>Prepaid Expenses</t>
  </si>
  <si>
    <t>Inventory</t>
  </si>
  <si>
    <t>Unbilled Revenue</t>
  </si>
  <si>
    <t>Other Current Assets</t>
  </si>
  <si>
    <t>Total Current Assets</t>
  </si>
  <si>
    <t>Current Assets</t>
  </si>
  <si>
    <t>Other Assets</t>
  </si>
  <si>
    <t>Land</t>
  </si>
  <si>
    <t>Total Other Assets</t>
  </si>
  <si>
    <t>Total Assets</t>
  </si>
  <si>
    <t>Current Liabilities</t>
  </si>
  <si>
    <t>Accounts Payable</t>
  </si>
  <si>
    <t>Accrued Expenses</t>
  </si>
  <si>
    <t>Unearned Revenue</t>
  </si>
  <si>
    <t>Other Current Liabilities</t>
  </si>
  <si>
    <t>Other Liabilities</t>
  </si>
  <si>
    <t>Total Other Liabilities</t>
  </si>
  <si>
    <t>Equity</t>
  </si>
  <si>
    <t>Total Liabilities</t>
  </si>
  <si>
    <t>Additional Paid-in Capital</t>
  </si>
  <si>
    <t>Retained Earnings (Deficit)</t>
  </si>
  <si>
    <t>Total Equity</t>
  </si>
  <si>
    <t>Total Liabilities and Equity</t>
  </si>
  <si>
    <t>Total Current Liabilities</t>
  </si>
  <si>
    <t>ONLY enter date in Tan Cells</t>
  </si>
  <si>
    <t>CASH FLOWS FROM OPERATING ACTIVITIES</t>
  </si>
  <si>
    <t xml:space="preserve">    Net Income (Loss)</t>
  </si>
  <si>
    <t>Depreciation &amp; Amortization</t>
  </si>
  <si>
    <t>Effects of Changes in Operating Assets and Liabilities:</t>
  </si>
  <si>
    <t>Net Cash Provided (Used) by Operating Activities</t>
  </si>
  <si>
    <t>Amortizable Assets</t>
  </si>
  <si>
    <t>Amortized Assets</t>
  </si>
  <si>
    <t>Amortization - Grant Assets</t>
  </si>
  <si>
    <t>Amortization - Existing Assets</t>
  </si>
  <si>
    <t>Depreciation &amp; Amortization Computations:</t>
  </si>
  <si>
    <t>Insert above here to add more lines</t>
  </si>
  <si>
    <t>Cost</t>
  </si>
  <si>
    <t>Straight Line Depreciation by Year</t>
  </si>
  <si>
    <t>per existing depreciation reports</t>
  </si>
  <si>
    <t>per existing amortization schedule</t>
  </si>
  <si>
    <t>Proceeds from Disposal of Assets</t>
  </si>
  <si>
    <t>Proceeds from Notes Payable</t>
  </si>
  <si>
    <t>Principal Paid on Notes Payable</t>
  </si>
  <si>
    <t>Net Cash Provided (Used) by Capital &amp; Financing Activities</t>
  </si>
  <si>
    <t>CASH FLOWS FROM INVESTING ACTIVITIES</t>
  </si>
  <si>
    <t>Net Cash Provided (Used) by Investment Activities</t>
  </si>
  <si>
    <t>INCREASE (DECREASE) IN CASH AND CASH EQUIVALENTS</t>
  </si>
  <si>
    <t>Cash and Cash Equivalents - Beginning of Year</t>
  </si>
  <si>
    <t>CASH AND CASH EQUIVALENTS - END OF YEAR</t>
  </si>
  <si>
    <t>New (not grant related) Land Assets:</t>
  </si>
  <si>
    <t>Cost of Projected Land Purchase by Year</t>
  </si>
  <si>
    <t xml:space="preserve">Enter Description of Asset In Column A </t>
  </si>
  <si>
    <t>Total Grant Related Amortizable Assets</t>
  </si>
  <si>
    <t xml:space="preserve">Total New Amortizable Assets (not grant related) </t>
  </si>
  <si>
    <t>Total Grant Related Land Assets</t>
  </si>
  <si>
    <t>Total New (not grant related) Land Assets</t>
  </si>
  <si>
    <t>Notes Payable - Existing &amp; New</t>
  </si>
  <si>
    <t>Existing Debt:</t>
  </si>
  <si>
    <t>Annual Interest Payments</t>
  </si>
  <si>
    <t>Annual Principal Payments</t>
  </si>
  <si>
    <t>New Debt:</t>
  </si>
  <si>
    <t>Interest Expense - New Debt</t>
  </si>
  <si>
    <t>Proceeds from new debt</t>
  </si>
  <si>
    <t>Additional Paid-In-Capital</t>
  </si>
  <si>
    <t xml:space="preserve"> Please read BEFORE working in the model</t>
  </si>
  <si>
    <t>Template is set up to work from TABS left to right.  Complete DATA tab first, then fixed assets &amp; Depr and so on..</t>
  </si>
  <si>
    <t>In DATA tab cell, enter the two historical years you are working with in cells B4 and C4.  Enter first Projected</t>
  </si>
  <si>
    <t>year in cell D4.  The other projected years will auto populate.  For example 2018, 2019 and 2020 in cells B4-D4.</t>
  </si>
  <si>
    <r>
      <rPr>
        <b/>
        <sz val="11"/>
        <color theme="1"/>
        <rFont val="Calibri"/>
        <family val="2"/>
        <scheme val="minor"/>
      </rPr>
      <t>Important!!</t>
    </r>
    <r>
      <rPr>
        <sz val="11"/>
        <color theme="1"/>
        <rFont val="Calibri"/>
        <family val="2"/>
        <scheme val="minor"/>
      </rPr>
      <t xml:space="preserve">  Enter data in cells Tan colored cells only!!</t>
    </r>
  </si>
  <si>
    <t>Avg $ Rate /Sub/Month</t>
  </si>
  <si>
    <t>See specific instructions located on right side of sheet for each applicable sheet to assist in completing your</t>
  </si>
  <si>
    <t>financial model.</t>
  </si>
  <si>
    <t>Use footnotes next to entry lines where necessary to explain assumptions down below the data entry for each</t>
  </si>
  <si>
    <t xml:space="preserve">sheet as appropriate and necessary to explain changes or how figures are derived.  </t>
  </si>
  <si>
    <t xml:space="preserve">The DATA tab is instrumental in completing the majority of the Income Statement.  </t>
  </si>
  <si>
    <t>&lt;&lt;&lt;&lt;  enter applicant name here; flows to remaining sheets</t>
  </si>
  <si>
    <r>
      <t>Amortization -</t>
    </r>
    <r>
      <rPr>
        <i/>
        <sz val="11"/>
        <color theme="1"/>
        <rFont val="Calibri"/>
        <family val="2"/>
        <scheme val="minor"/>
      </rPr>
      <t xml:space="preserve"> Existing</t>
    </r>
    <r>
      <rPr>
        <sz val="11"/>
        <color theme="1"/>
        <rFont val="Calibri"/>
        <family val="2"/>
        <scheme val="minor"/>
      </rPr>
      <t xml:space="preserve"> Assets</t>
    </r>
  </si>
  <si>
    <t>ONLY enter data in Tan Cells</t>
  </si>
  <si>
    <t>Amortization - New Amortizable Assets (non-grant)</t>
  </si>
  <si>
    <t>Projected</t>
  </si>
  <si>
    <t>Year Acquired</t>
  </si>
  <si>
    <t>Summary of Purchases by Year</t>
  </si>
  <si>
    <t>Pretax Income</t>
  </si>
  <si>
    <t>Federal and State Income Taxes</t>
  </si>
  <si>
    <t>Projected effective combined federal and state tax rates for projected years</t>
  </si>
  <si>
    <t>Enter above and below in percent format</t>
  </si>
  <si>
    <t>Note: justify your rate structure for projected years if lower than highest marginal rates for federal and state</t>
  </si>
  <si>
    <t xml:space="preserve">Broadband Data Service - Existing </t>
  </si>
  <si>
    <t>Broadband Data Service - Grant</t>
  </si>
  <si>
    <t>Video Service - Existing</t>
  </si>
  <si>
    <t>Video Service - Grant</t>
  </si>
  <si>
    <t xml:space="preserve">Local Voice Service - Existing </t>
  </si>
  <si>
    <t>Local Voice Service - Grant</t>
  </si>
  <si>
    <t>Middle Mile Revenues</t>
  </si>
  <si>
    <t>Installation Revenues</t>
  </si>
  <si>
    <t xml:space="preserve">IP/Interconnection </t>
  </si>
  <si>
    <t>Backhaul</t>
  </si>
  <si>
    <t>Video Content Costs</t>
  </si>
  <si>
    <t>Network Maintenance/Monitoring</t>
  </si>
  <si>
    <t>Utilities</t>
  </si>
  <si>
    <t>Spectrum</t>
  </si>
  <si>
    <t>Sales &amp; Marketing</t>
  </si>
  <si>
    <t>Customer Care</t>
  </si>
  <si>
    <t>blank 2</t>
  </si>
  <si>
    <t>blank 3</t>
  </si>
  <si>
    <t>Property Taxes</t>
  </si>
  <si>
    <t>EBITDA</t>
  </si>
  <si>
    <t>Marketable Securities</t>
  </si>
  <si>
    <t>Sale of Marketable Securities</t>
  </si>
  <si>
    <t>Purchase of Marketable Securities</t>
  </si>
  <si>
    <t>Capital Stock</t>
  </si>
  <si>
    <t>CASH FLOWS FROM FINANCING ACTIVITIES</t>
  </si>
  <si>
    <t>Acquisition and Construction of Plant in Service</t>
  </si>
  <si>
    <t>Total Category Spend</t>
  </si>
  <si>
    <t>Useful Life by Category</t>
  </si>
  <si>
    <t>Straight Line Annual Depreciation</t>
  </si>
  <si>
    <t>Weighted Average Useful Life  - Based on Annual Depreciation</t>
  </si>
  <si>
    <r>
      <t xml:space="preserve">Total Project Costs </t>
    </r>
    <r>
      <rPr>
        <sz val="11"/>
        <color theme="1"/>
        <rFont val="Calibri"/>
        <family val="2"/>
      </rPr>
      <t>¹</t>
    </r>
  </si>
  <si>
    <t>Requested Grant Amount</t>
  </si>
  <si>
    <t>MD Broadband Grant</t>
  </si>
  <si>
    <t xml:space="preserve">Proceeds from MD Broadband Grant </t>
  </si>
  <si>
    <t>MD Broadband Grant Receivable</t>
  </si>
  <si>
    <t>Current - Deferred Grant Revenue</t>
  </si>
  <si>
    <t>Deferred Grant Revenue</t>
  </si>
  <si>
    <t xml:space="preserve">Other - Post Grant </t>
  </si>
  <si>
    <t>Current Portion LTD</t>
  </si>
  <si>
    <t>Schedule G-1 Insructions</t>
  </si>
  <si>
    <r>
      <t>Dollar Increase</t>
    </r>
    <r>
      <rPr>
        <b/>
        <i/>
        <sz val="11"/>
        <color rgb="FFFF0000"/>
        <rFont val="Calibri"/>
        <family val="2"/>
        <scheme val="minor"/>
      </rPr>
      <t xml:space="preserve"> Directly Related to Grant</t>
    </r>
  </si>
  <si>
    <t>Broadband Data Service - Grant Network</t>
  </si>
  <si>
    <t>Broadband Data Service - Existing Network</t>
  </si>
  <si>
    <t>Video Service - Existing Network</t>
  </si>
  <si>
    <t>Video Service - Grant Network</t>
  </si>
  <si>
    <t>Percent Increase or decrease (-) Over Prior Year</t>
  </si>
  <si>
    <r>
      <t xml:space="preserve">Organization Name:
</t>
    </r>
    <r>
      <rPr>
        <i/>
        <sz val="11"/>
        <color theme="1"/>
        <rFont val="Calibri"/>
        <family val="2"/>
        <scheme val="minor"/>
      </rPr>
      <t>(as shown on W-9)</t>
    </r>
  </si>
  <si>
    <t>The blank cells within the spreadsheet will autopopulate based on these entries.</t>
  </si>
  <si>
    <r>
      <t xml:space="preserve">Depreciation - </t>
    </r>
    <r>
      <rPr>
        <i/>
        <sz val="11"/>
        <color theme="1"/>
        <rFont val="Calibri"/>
        <family val="2"/>
        <scheme val="minor"/>
      </rPr>
      <t xml:space="preserve">Existing Plant in Service </t>
    </r>
    <r>
      <rPr>
        <sz val="11"/>
        <color theme="1"/>
        <rFont val="Calibri"/>
        <family val="2"/>
        <scheme val="minor"/>
      </rPr>
      <t>Assets</t>
    </r>
  </si>
  <si>
    <t>Depreciation - New Plant in Service (non-grant)</t>
  </si>
  <si>
    <t>Depreciation - Plant in Service (grant)</t>
  </si>
  <si>
    <t>Amortization - Amortizable Asset (grant)</t>
  </si>
  <si>
    <r>
      <t xml:space="preserve">New Plant in Service </t>
    </r>
    <r>
      <rPr>
        <b/>
        <i/>
        <sz val="11"/>
        <color rgb="FFFF0000"/>
        <rFont val="Calibri"/>
        <family val="2"/>
        <scheme val="minor"/>
      </rPr>
      <t>(not grant related)</t>
    </r>
    <r>
      <rPr>
        <b/>
        <i/>
        <sz val="11"/>
        <color theme="1"/>
        <rFont val="Calibri"/>
        <family val="2"/>
        <scheme val="minor"/>
      </rPr>
      <t xml:space="preserve"> including outside plant and equipment:</t>
    </r>
  </si>
  <si>
    <t>Insert new row above to add more lines &amp; Copy formula in Columns C throug G</t>
  </si>
  <si>
    <t>Total New Plant in Service (not grant related) Purchases Depreciation</t>
  </si>
  <si>
    <r>
      <t xml:space="preserve">New </t>
    </r>
    <r>
      <rPr>
        <b/>
        <i/>
        <sz val="11"/>
        <color rgb="FFFF0000"/>
        <rFont val="Calibri"/>
        <family val="2"/>
        <scheme val="minor"/>
      </rPr>
      <t>Grant Related</t>
    </r>
    <r>
      <rPr>
        <b/>
        <i/>
        <sz val="11"/>
        <color theme="1"/>
        <rFont val="Calibri"/>
        <family val="2"/>
        <scheme val="minor"/>
      </rPr>
      <t xml:space="preserve"> Plant in Service including outside plant and equipment (see note below):</t>
    </r>
  </si>
  <si>
    <t>Total Grant Related Plant in Service Purchases Depreciation</t>
  </si>
  <si>
    <r>
      <t xml:space="preserve">New Grant Related Land Acquisitions </t>
    </r>
    <r>
      <rPr>
        <b/>
        <i/>
        <sz val="11"/>
        <color rgb="FFFF0000"/>
        <rFont val="Calibri"/>
        <family val="2"/>
        <scheme val="minor"/>
      </rPr>
      <t>(note: grant proceeds are ineligible for land purchases)</t>
    </r>
    <r>
      <rPr>
        <b/>
        <i/>
        <sz val="11"/>
        <color theme="1"/>
        <rFont val="Calibri"/>
        <family val="2"/>
        <scheme val="minor"/>
      </rPr>
      <t>:</t>
    </r>
  </si>
  <si>
    <t>Useful Life (Years)</t>
  </si>
  <si>
    <t>New Non-Grant Amortizable Assets:</t>
  </si>
  <si>
    <r>
      <t xml:space="preserve">New </t>
    </r>
    <r>
      <rPr>
        <b/>
        <i/>
        <sz val="11"/>
        <color rgb="FFFF0000"/>
        <rFont val="Calibri"/>
        <family val="2"/>
        <scheme val="minor"/>
      </rPr>
      <t xml:space="preserve">Grant Related </t>
    </r>
    <r>
      <rPr>
        <b/>
        <i/>
        <sz val="11"/>
        <color theme="1"/>
        <rFont val="Calibri"/>
        <family val="2"/>
        <scheme val="minor"/>
      </rPr>
      <t>Amortizable Assets (see note below):</t>
    </r>
  </si>
  <si>
    <t>Insert new row above to add more lines</t>
  </si>
  <si>
    <t>The above cells populate both the income statement and balance sheet.  Amortization schedules are typically available from your lender and are used to identify future years' principal and interest portions of annual payments.</t>
  </si>
  <si>
    <t>¹ Note: totals of these entries should match total of project costs listed in detail on Fixed Assets &amp; Depr Tab and Construction Budget</t>
  </si>
  <si>
    <t>Schedule G1 Income Statement</t>
  </si>
  <si>
    <t>blank 1 *</t>
  </si>
  <si>
    <t>*  Rows labeled as "blank" may be modified to include other categorical expenses as needed</t>
  </si>
  <si>
    <t>VoIP - Existing Network</t>
  </si>
  <si>
    <t>VoIP - Grant Network</t>
  </si>
  <si>
    <t>Other Operating Expenses</t>
  </si>
  <si>
    <t>Schdeule G1 Balance Sheet</t>
  </si>
  <si>
    <t>Plant in Service - Existing Network</t>
  </si>
  <si>
    <t>Plant in Service - Grant Network</t>
  </si>
  <si>
    <t>Schdeule G1 Statement of Cash Flows</t>
  </si>
  <si>
    <t>Adjustments to Reconcile Net Income (Loss)
to Net Cash Provided by Operations</t>
  </si>
  <si>
    <t>Total Adjustments to Reconcile Net Income (Loss)
to Net Cash Provided by Operations</t>
  </si>
  <si>
    <t>Distributions/Dividends</t>
  </si>
  <si>
    <t>Enter Cost of Asset In Column E - I as applicable</t>
  </si>
  <si>
    <t>Enter Description of Asset In Column A &amp; Year in Column B, Cost in Column C and Life in Column D</t>
  </si>
  <si>
    <t>Add categories as needed based on project</t>
  </si>
  <si>
    <t>Note: Grant related items should be fully explained in Schedule F-2, Budget</t>
  </si>
  <si>
    <r>
      <t xml:space="preserve">Summary of Project Costs by Category </t>
    </r>
    <r>
      <rPr>
        <b/>
        <vertAlign val="superscript"/>
        <sz val="11"/>
        <color theme="1"/>
        <rFont val="Calibri"/>
        <family val="2"/>
        <scheme val="minor"/>
      </rPr>
      <t>(1)</t>
    </r>
  </si>
  <si>
    <t>FY 2021</t>
  </si>
  <si>
    <t>FY 2022</t>
  </si>
  <si>
    <t xml:space="preserve">Programming Fees </t>
  </si>
  <si>
    <t>Head End Operation</t>
  </si>
  <si>
    <t>Head End Maintenance</t>
  </si>
  <si>
    <t>Distribution Operation</t>
  </si>
  <si>
    <t>Distribution Maintenance</t>
  </si>
  <si>
    <t>Internet Expenses</t>
  </si>
  <si>
    <t>IT Consulting Services</t>
  </si>
  <si>
    <t>Payment in Lieu of Taxes</t>
  </si>
  <si>
    <r>
      <rPr>
        <b/>
        <sz val="11"/>
        <color theme="1"/>
        <rFont val="Calibri"/>
        <family val="2"/>
        <scheme val="minor"/>
      </rPr>
      <t>Less</t>
    </r>
    <r>
      <rPr>
        <sz val="11"/>
        <color theme="1"/>
        <rFont val="Calibri"/>
        <family val="2"/>
        <scheme val="minor"/>
      </rPr>
      <t xml:space="preserve">: Accumulated Depreciation </t>
    </r>
  </si>
  <si>
    <r>
      <rPr>
        <b/>
        <sz val="11"/>
        <color theme="1"/>
        <rFont val="Calibri"/>
        <family val="2"/>
        <scheme val="minor"/>
      </rPr>
      <t>Less</t>
    </r>
    <r>
      <rPr>
        <sz val="11"/>
        <color theme="1"/>
        <rFont val="Calibri"/>
        <family val="2"/>
        <scheme val="minor"/>
      </rPr>
      <t>: Accumulated Amortization</t>
    </r>
  </si>
  <si>
    <t>Other Income</t>
  </si>
  <si>
    <t>Gain on Disposal of Assets</t>
  </si>
  <si>
    <r>
      <rPr>
        <b/>
        <sz val="11"/>
        <color theme="1"/>
        <rFont val="Calibri"/>
        <family val="2"/>
        <scheme val="minor"/>
      </rPr>
      <t>Less</t>
    </r>
    <r>
      <rPr>
        <sz val="11"/>
        <color theme="1"/>
        <rFont val="Calibri"/>
        <family val="2"/>
        <scheme val="minor"/>
      </rPr>
      <t>: Other Income (Expense)</t>
    </r>
  </si>
  <si>
    <t>Gain on Marketable Securities</t>
  </si>
  <si>
    <t>(Loss) on Disposal of Assets</t>
  </si>
  <si>
    <t>(Loss) on Marketable Securities</t>
  </si>
  <si>
    <t>Gain on Investments</t>
  </si>
  <si>
    <t>(Loss) on Investments</t>
  </si>
  <si>
    <t>ABC Corp</t>
  </si>
  <si>
    <t>Outside Plant</t>
  </si>
  <si>
    <t>Equipment</t>
  </si>
  <si>
    <t>Customer Premise Equipment</t>
  </si>
  <si>
    <t>Customer Installation</t>
  </si>
  <si>
    <t>Admin &amp; Engineering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</si>
</sst>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b/>
      <sz val="14"/>
      <color theme="1"/>
      <name val="Calibri"/>
      <family val="2"/>
      <scheme val="minor"/>
    </font>
    <font>
      <u val="singleAccounting"/>
      <sz val="11"/>
      <color theme="1"/>
      <name val="Calibri"/>
      <family val="2"/>
      <scheme val="minor"/>
    </font>
    <font>
      <b/>
      <sz val="16"/>
      <color theme="1"/>
      <name val="Calibri"/>
      <family val="2"/>
      <scheme val="minor"/>
    </font>
    <font>
      <b/>
      <sz val="16"/>
      <color rgb="FF0070C0"/>
      <name val="Calibri"/>
      <family val="2"/>
      <scheme val="minor"/>
    </font>
    <font>
      <sz val="14"/>
      <color theme="1"/>
      <name val="Calibri"/>
      <family val="2"/>
      <scheme val="minor"/>
    </font>
    <font>
      <sz val="24"/>
      <color theme="1"/>
      <name val="Calibri"/>
      <family val="2"/>
      <scheme val="minor"/>
    </font>
    <font>
      <sz val="10"/>
      <color theme="1"/>
      <name val="Calibri"/>
      <family val="2"/>
      <scheme val="minor"/>
    </font>
    <font>
      <sz val="12"/>
      <color theme="1"/>
      <name val="Calibri"/>
      <family val="2"/>
      <scheme val="minor"/>
    </font>
    <font>
      <sz val="11"/>
      <color theme="1"/>
      <name val="Calibri"/>
      <family val="2"/>
    </font>
    <font>
      <sz val="11"/>
      <color rgb="FFFF0000"/>
      <name val="Calibri"/>
      <family val="2"/>
      <scheme val="minor"/>
    </font>
    <font>
      <sz val="10"/>
      <name val="Arial"/>
      <family val="2"/>
    </font>
    <font>
      <sz val="11"/>
      <color rgb="FFFFC000"/>
      <name val="Calibri"/>
      <family val="2"/>
      <scheme val="minor"/>
    </font>
    <font>
      <b/>
      <i/>
      <sz val="11"/>
      <color rgb="FFFF0000"/>
      <name val="Calibri"/>
      <family val="2"/>
      <scheme val="minor"/>
    </font>
    <font>
      <sz val="11"/>
      <name val="Calibri"/>
      <family val="2"/>
      <scheme val="minor"/>
    </font>
    <font>
      <b/>
      <u/>
      <sz val="14"/>
      <color theme="1"/>
      <name val="Calibri"/>
      <family val="2"/>
      <scheme val="minor"/>
    </font>
    <font>
      <b/>
      <sz val="14"/>
      <name val="Calibri"/>
      <family val="2"/>
      <scheme val="minor"/>
    </font>
    <font>
      <b/>
      <sz val="12"/>
      <name val="Calibri"/>
      <family val="2"/>
      <scheme val="minor"/>
    </font>
    <font>
      <b/>
      <vertAlign val="superscript"/>
      <sz val="11"/>
      <color theme="1"/>
      <name val="Calibri"/>
      <family val="2"/>
      <scheme val="minor"/>
    </font>
    <font>
      <sz val="8.25"/>
      <color rgb="FF000000"/>
      <name val="Microsoft Sans Serif"/>
      <family val="2"/>
    </font>
    <font>
      <sz val="10"/>
      <color theme="1"/>
      <name val="Arial"/>
      <family val="2"/>
    </font>
    <font>
      <b/>
      <u val="doubleAccounting"/>
      <sz val="11"/>
      <color theme="1"/>
      <name val="Calibri"/>
      <family val="2"/>
      <scheme val="minor"/>
    </font>
    <font>
      <b/>
      <u val="singleAccounting"/>
      <sz val="11"/>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ck">
        <color auto="1"/>
      </left>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41" fontId="26" fillId="0" borderId="0">
      <alignment vertical="center"/>
    </xf>
    <xf numFmtId="44" fontId="15" fillId="0" borderId="0" applyFont="0" applyFill="0" applyBorder="0" applyAlignment="0" applyProtection="0"/>
    <xf numFmtId="0" fontId="17" fillId="0" borderId="0"/>
    <xf numFmtId="0" fontId="17" fillId="0" borderId="0"/>
    <xf numFmtId="43" fontId="25" fillId="0" borderId="0" applyFont="0" applyFill="0" applyBorder="0" applyAlignment="0" applyProtection="0"/>
    <xf numFmtId="0" fontId="25" fillId="0" borderId="0" applyAlignment="0"/>
    <xf numFmtId="44" fontId="25" fillId="0" borderId="0" applyFont="0" applyFill="0" applyBorder="0" applyAlignment="0" applyProtection="0"/>
    <xf numFmtId="0" fontId="1" fillId="0" borderId="0"/>
    <xf numFmtId="43" fontId="17" fillId="0" borderId="0" applyFont="0" applyFill="0" applyBorder="0" applyAlignment="0" applyProtection="0"/>
    <xf numFmtId="0" fontId="17" fillId="0" borderId="0"/>
    <xf numFmtId="44" fontId="17" fillId="0" borderId="0" applyFont="0" applyFill="0" applyBorder="0" applyAlignment="0" applyProtection="0"/>
    <xf numFmtId="43" fontId="1" fillId="0" borderId="0" applyFont="0" applyFill="0" applyBorder="0" applyAlignment="0" applyProtection="0"/>
  </cellStyleXfs>
  <cellXfs count="30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164" fontId="0" fillId="0" borderId="0" xfId="1" applyNumberFormat="1" applyFont="1"/>
    <xf numFmtId="165" fontId="0" fillId="0" borderId="0" xfId="1" applyNumberFormat="1" applyFont="1"/>
    <xf numFmtId="165" fontId="0" fillId="0" borderId="0" xfId="1" applyNumberFormat="1" applyFont="1" applyFill="1"/>
    <xf numFmtId="0" fontId="0" fillId="2" borderId="0" xfId="0" applyFill="1"/>
    <xf numFmtId="0" fontId="2" fillId="0" borderId="0" xfId="0" applyFont="1" applyAlignment="1">
      <alignment horizontal="center"/>
    </xf>
    <xf numFmtId="0" fontId="2" fillId="0" borderId="0" xfId="0" applyFont="1" applyAlignment="1">
      <alignment horizontal="center"/>
    </xf>
    <xf numFmtId="165" fontId="6" fillId="0" borderId="0" xfId="1" applyNumberFormat="1" applyFont="1"/>
    <xf numFmtId="0" fontId="3" fillId="0" borderId="0" xfId="0" applyFont="1" applyFill="1" applyAlignment="1">
      <alignment horizontal="center"/>
    </xf>
    <xf numFmtId="0" fontId="2" fillId="0" borderId="0" xfId="0" applyFont="1" applyFill="1" applyAlignment="1">
      <alignment horizontal="center"/>
    </xf>
    <xf numFmtId="0" fontId="0" fillId="0" borderId="0" xfId="0" applyFill="1"/>
    <xf numFmtId="0" fontId="2" fillId="0" borderId="0" xfId="0" applyFont="1" applyAlignment="1"/>
    <xf numFmtId="165" fontId="0" fillId="0" borderId="0" xfId="0" applyNumberFormat="1"/>
    <xf numFmtId="0" fontId="13" fillId="0" borderId="0" xfId="0" applyFont="1"/>
    <xf numFmtId="166" fontId="0" fillId="0" borderId="0" xfId="0" applyNumberFormat="1"/>
    <xf numFmtId="0" fontId="0" fillId="0" borderId="0" xfId="0" applyAlignment="1">
      <alignment wrapText="1"/>
    </xf>
    <xf numFmtId="0" fontId="2" fillId="3" borderId="5" xfId="0" applyFont="1" applyFill="1" applyBorder="1"/>
    <xf numFmtId="0" fontId="2" fillId="3" borderId="4" xfId="0" applyFont="1" applyFill="1" applyBorder="1" applyAlignment="1">
      <alignment horizontal="center" wrapText="1"/>
    </xf>
    <xf numFmtId="0" fontId="16" fillId="0" borderId="0" xfId="0" applyFont="1"/>
    <xf numFmtId="0" fontId="0" fillId="0" borderId="0" xfId="0" applyAlignment="1">
      <alignment horizontal="center"/>
    </xf>
    <xf numFmtId="0" fontId="18" fillId="2" borderId="0" xfId="0" applyFont="1" applyFill="1"/>
    <xf numFmtId="0" fontId="0" fillId="0" borderId="4" xfId="0" applyBorder="1"/>
    <xf numFmtId="165" fontId="0" fillId="0" borderId="4" xfId="1" applyNumberFormat="1" applyFont="1" applyFill="1" applyBorder="1"/>
    <xf numFmtId="165" fontId="0" fillId="0" borderId="4" xfId="1" applyNumberFormat="1" applyFont="1" applyBorder="1"/>
    <xf numFmtId="165" fontId="0" fillId="6" borderId="6" xfId="1" applyNumberFormat="1" applyFont="1" applyFill="1" applyBorder="1"/>
    <xf numFmtId="165" fontId="0" fillId="6" borderId="7" xfId="1" applyNumberFormat="1" applyFont="1" applyFill="1" applyBorder="1"/>
    <xf numFmtId="165" fontId="0" fillId="6" borderId="8" xfId="1" applyNumberFormat="1" applyFont="1" applyFill="1" applyBorder="1"/>
    <xf numFmtId="0" fontId="0" fillId="0" borderId="5" xfId="0" applyBorder="1"/>
    <xf numFmtId="165" fontId="0" fillId="0" borderId="0" xfId="1" applyNumberFormat="1" applyFont="1" applyFill="1" applyBorder="1"/>
    <xf numFmtId="165" fontId="0" fillId="0" borderId="0" xfId="1" applyNumberFormat="1" applyFont="1" applyBorder="1"/>
    <xf numFmtId="165" fontId="0" fillId="6" borderId="0" xfId="1" applyNumberFormat="1" applyFont="1" applyFill="1" applyBorder="1"/>
    <xf numFmtId="165" fontId="20" fillId="6" borderId="8" xfId="1" applyNumberFormat="1" applyFont="1" applyFill="1" applyBorder="1"/>
    <xf numFmtId="0" fontId="0" fillId="6" borderId="0" xfId="0" applyFill="1"/>
    <xf numFmtId="0" fontId="2" fillId="6" borderId="0" xfId="0" applyFont="1" applyFill="1"/>
    <xf numFmtId="0" fontId="2" fillId="6" borderId="7" xfId="0" applyFont="1" applyFill="1" applyBorder="1"/>
    <xf numFmtId="0" fontId="0" fillId="6" borderId="2" xfId="0" applyFill="1" applyBorder="1"/>
    <xf numFmtId="0" fontId="2" fillId="6" borderId="1" xfId="0" applyFont="1" applyFill="1" applyBorder="1"/>
    <xf numFmtId="0" fontId="0" fillId="6" borderId="0" xfId="0" applyFill="1" applyBorder="1"/>
    <xf numFmtId="0" fontId="0" fillId="6" borderId="1" xfId="0" applyFill="1" applyBorder="1"/>
    <xf numFmtId="0" fontId="0" fillId="6" borderId="8" xfId="0" applyFill="1" applyBorder="1"/>
    <xf numFmtId="0" fontId="2" fillId="6" borderId="0" xfId="0" applyFont="1" applyFill="1" applyBorder="1"/>
    <xf numFmtId="0" fontId="0" fillId="6" borderId="7" xfId="0" applyFill="1" applyBorder="1"/>
    <xf numFmtId="0" fontId="0" fillId="0" borderId="0" xfId="0" applyProtection="1"/>
    <xf numFmtId="0" fontId="0" fillId="6" borderId="0" xfId="0" applyFill="1" applyProtection="1"/>
    <xf numFmtId="0" fontId="2" fillId="6" borderId="0" xfId="0" applyFont="1" applyFill="1" applyProtection="1"/>
    <xf numFmtId="0" fontId="0" fillId="6" borderId="9" xfId="0" applyFill="1" applyBorder="1"/>
    <xf numFmtId="0" fontId="0" fillId="0" borderId="0" xfId="0" applyAlignment="1">
      <alignment horizontal="right"/>
    </xf>
    <xf numFmtId="0" fontId="5" fillId="0" borderId="0" xfId="0" applyFont="1" applyProtection="1"/>
    <xf numFmtId="0" fontId="4" fillId="0" borderId="0" xfId="0" applyFont="1" applyProtection="1"/>
    <xf numFmtId="0" fontId="0" fillId="0" borderId="0" xfId="0" applyFill="1" applyAlignment="1" applyProtection="1">
      <alignment horizontal="right" vertical="center" indent="1"/>
    </xf>
    <xf numFmtId="0" fontId="5" fillId="0" borderId="0" xfId="0" applyFont="1" applyProtection="1"/>
    <xf numFmtId="165" fontId="0" fillId="0" borderId="0" xfId="1" applyNumberFormat="1" applyFont="1" applyProtection="1"/>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applyFill="1" applyAlignment="1" applyProtection="1">
      <alignment horizontal="right" vertical="center" indent="1"/>
    </xf>
    <xf numFmtId="0" fontId="0" fillId="0" borderId="0" xfId="0"/>
    <xf numFmtId="0" fontId="5" fillId="0" borderId="0" xfId="0" applyFont="1" applyProtection="1"/>
    <xf numFmtId="0" fontId="5" fillId="0" borderId="0" xfId="0" applyFont="1" applyProtection="1"/>
    <xf numFmtId="0" fontId="0" fillId="0" borderId="0" xfId="0"/>
    <xf numFmtId="0" fontId="5" fillId="0" borderId="0" xfId="0" applyFont="1" applyProtection="1"/>
    <xf numFmtId="0" fontId="0" fillId="0" borderId="0" xfId="0"/>
    <xf numFmtId="165" fontId="0" fillId="0" borderId="0" xfId="1" applyNumberFormat="1" applyFont="1" applyProtection="1"/>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applyFill="1" applyAlignment="1" applyProtection="1">
      <alignment horizontal="right" vertical="center" indent="1"/>
    </xf>
    <xf numFmtId="0" fontId="0" fillId="0" borderId="0" xfId="0"/>
    <xf numFmtId="0" fontId="0" fillId="0" borderId="0" xfId="0" applyFill="1" applyProtection="1"/>
    <xf numFmtId="0" fontId="4" fillId="0" borderId="0" xfId="0" applyFont="1" applyProtection="1"/>
    <xf numFmtId="0" fontId="0" fillId="0" borderId="0" xfId="0" applyAlignment="1" applyProtection="1">
      <alignment vertical="center"/>
    </xf>
    <xf numFmtId="0" fontId="0" fillId="0" borderId="0" xfId="0"/>
    <xf numFmtId="0" fontId="4" fillId="0" borderId="0" xfId="0" applyFont="1" applyProtection="1"/>
    <xf numFmtId="0" fontId="0" fillId="0" borderId="0" xfId="0" applyFill="1" applyAlignment="1" applyProtection="1">
      <alignment horizontal="right" vertical="center" indent="1"/>
    </xf>
    <xf numFmtId="0" fontId="2" fillId="7" borderId="0" xfId="0" applyFont="1" applyFill="1" applyAlignment="1">
      <alignment horizontal="center"/>
    </xf>
    <xf numFmtId="0" fontId="2" fillId="3" borderId="0" xfId="0" applyFont="1" applyFill="1" applyAlignment="1">
      <alignment horizontal="center"/>
    </xf>
    <xf numFmtId="0" fontId="0" fillId="0" borderId="0" xfId="0" applyAlignment="1">
      <alignment vertical="center"/>
    </xf>
    <xf numFmtId="0" fontId="0" fillId="0" borderId="0" xfId="0" applyAlignment="1">
      <alignment horizontal="right" vertical="center"/>
    </xf>
    <xf numFmtId="44" fontId="0" fillId="4" borderId="4" xfId="2" applyFont="1" applyFill="1" applyBorder="1"/>
    <xf numFmtId="43" fontId="0" fillId="4" borderId="4" xfId="1" applyFont="1" applyFill="1" applyBorder="1"/>
    <xf numFmtId="0" fontId="0" fillId="2" borderId="4" xfId="0" applyFill="1" applyBorder="1" applyProtection="1">
      <protection locked="0"/>
    </xf>
    <xf numFmtId="44" fontId="0" fillId="0" borderId="4" xfId="2" applyFont="1" applyBorder="1" applyAlignment="1">
      <alignment vertical="center"/>
    </xf>
    <xf numFmtId="0" fontId="0" fillId="4" borderId="4" xfId="0" applyFill="1" applyBorder="1" applyAlignment="1">
      <alignment vertical="center"/>
    </xf>
    <xf numFmtId="0" fontId="5" fillId="0" borderId="0" xfId="0" applyFont="1" applyAlignment="1">
      <alignment horizontal="right"/>
    </xf>
    <xf numFmtId="0" fontId="14" fillId="0" borderId="0" xfId="0" applyFont="1" applyFill="1"/>
    <xf numFmtId="166" fontId="0" fillId="0" borderId="4" xfId="2" applyNumberFormat="1" applyFont="1" applyBorder="1"/>
    <xf numFmtId="0" fontId="3" fillId="7" borderId="0" xfId="0" applyFont="1" applyFill="1" applyAlignment="1">
      <alignment horizontal="center"/>
    </xf>
    <xf numFmtId="0" fontId="0" fillId="7" borderId="0" xfId="0" applyFill="1"/>
    <xf numFmtId="0" fontId="3" fillId="7" borderId="0" xfId="0" applyFont="1" applyFill="1"/>
    <xf numFmtId="0" fontId="3" fillId="7" borderId="0" xfId="0" applyFont="1" applyFill="1" applyBorder="1" applyAlignment="1">
      <alignment horizontal="center" vertical="center"/>
    </xf>
    <xf numFmtId="165" fontId="0" fillId="0" borderId="5" xfId="1" applyNumberFormat="1" applyFont="1" applyFill="1" applyBorder="1"/>
    <xf numFmtId="165" fontId="0" fillId="6" borderId="12" xfId="1" applyNumberFormat="1" applyFont="1" applyFill="1" applyBorder="1"/>
    <xf numFmtId="165" fontId="0" fillId="6" borderId="2" xfId="1" applyNumberFormat="1" applyFont="1" applyFill="1" applyBorder="1"/>
    <xf numFmtId="0" fontId="0" fillId="0" borderId="0" xfId="0" applyBorder="1"/>
    <xf numFmtId="165" fontId="0" fillId="0" borderId="14" xfId="1" applyNumberFormat="1" applyFont="1" applyBorder="1"/>
    <xf numFmtId="165" fontId="0" fillId="0" borderId="15" xfId="1" applyNumberFormat="1" applyFont="1" applyBorder="1"/>
    <xf numFmtId="0" fontId="3" fillId="7" borderId="0" xfId="0" applyFont="1" applyFill="1" applyBorder="1" applyAlignment="1">
      <alignment horizontal="center"/>
    </xf>
    <xf numFmtId="0" fontId="3" fillId="0" borderId="0" xfId="0" applyFont="1" applyFill="1" applyBorder="1" applyAlignment="1">
      <alignment horizontal="center"/>
    </xf>
    <xf numFmtId="165" fontId="6" fillId="0" borderId="0" xfId="1" applyNumberFormat="1" applyFont="1" applyBorder="1"/>
    <xf numFmtId="0" fontId="3" fillId="0" borderId="0" xfId="0" applyFont="1" applyBorder="1" applyAlignment="1">
      <alignment horizontal="center"/>
    </xf>
    <xf numFmtId="166" fontId="0" fillId="0" borderId="0" xfId="0" applyNumberFormat="1" applyBorder="1"/>
    <xf numFmtId="0" fontId="0" fillId="0" borderId="5" xfId="0" applyFont="1" applyBorder="1"/>
    <xf numFmtId="0" fontId="0" fillId="0" borderId="11" xfId="0" applyBorder="1"/>
    <xf numFmtId="0" fontId="0" fillId="0" borderId="0" xfId="0" applyProtection="1"/>
    <xf numFmtId="0" fontId="0" fillId="0" borderId="0" xfId="0"/>
    <xf numFmtId="0" fontId="2" fillId="0" borderId="0" xfId="0" applyFont="1" applyAlignment="1">
      <alignment vertical="center"/>
    </xf>
    <xf numFmtId="0" fontId="0" fillId="0" borderId="0" xfId="0"/>
    <xf numFmtId="0" fontId="0" fillId="0" borderId="4" xfId="0" applyBorder="1" applyProtection="1">
      <protection locked="0"/>
    </xf>
    <xf numFmtId="0" fontId="2" fillId="0" borderId="0" xfId="0" applyFont="1" applyAlignment="1" applyProtection="1">
      <alignment vertical="center"/>
      <protection locked="0"/>
    </xf>
    <xf numFmtId="0" fontId="0" fillId="0" borderId="12" xfId="0" applyBorder="1"/>
    <xf numFmtId="0" fontId="0" fillId="0" borderId="0" xfId="0" applyProtection="1"/>
    <xf numFmtId="0" fontId="2" fillId="7" borderId="4" xfId="0" applyFont="1" applyFill="1" applyBorder="1" applyAlignment="1">
      <alignment horizontal="center" vertical="center"/>
    </xf>
    <xf numFmtId="165" fontId="0" fillId="6" borderId="5" xfId="1" applyNumberFormat="1" applyFont="1" applyFill="1" applyBorder="1"/>
    <xf numFmtId="0" fontId="0" fillId="0" borderId="0" xfId="0"/>
    <xf numFmtId="0" fontId="3" fillId="7" borderId="0" xfId="0" applyFont="1" applyFill="1" applyAlignment="1">
      <alignment horizontal="center" vertical="center"/>
    </xf>
    <xf numFmtId="165" fontId="1" fillId="0" borderId="4" xfId="1" applyNumberFormat="1" applyFont="1" applyFill="1" applyBorder="1"/>
    <xf numFmtId="0" fontId="0" fillId="0" borderId="12" xfId="0" applyBorder="1" applyAlignment="1"/>
    <xf numFmtId="0" fontId="3" fillId="0" borderId="0" xfId="0" applyFont="1" applyAlignment="1">
      <alignment horizontal="right"/>
    </xf>
    <xf numFmtId="0" fontId="0" fillId="0" borderId="0" xfId="0"/>
    <xf numFmtId="165" fontId="8" fillId="0" borderId="4" xfId="1" applyNumberFormat="1" applyFont="1" applyBorder="1" applyProtection="1"/>
    <xf numFmtId="0" fontId="22" fillId="5" borderId="0" xfId="0" applyFont="1" applyFill="1" applyAlignment="1">
      <alignment horizontal="left"/>
    </xf>
    <xf numFmtId="0" fontId="23" fillId="5" borderId="0" xfId="0" applyFont="1" applyFill="1"/>
    <xf numFmtId="165" fontId="0" fillId="6" borderId="10" xfId="1" applyNumberFormat="1" applyFont="1" applyFill="1" applyBorder="1"/>
    <xf numFmtId="165" fontId="1" fillId="0" borderId="5" xfId="1" applyNumberFormat="1" applyFont="1" applyFill="1" applyBorder="1"/>
    <xf numFmtId="0" fontId="3" fillId="7" borderId="16" xfId="0" applyFont="1" applyFill="1" applyBorder="1" applyAlignment="1">
      <alignment horizontal="center" vertical="center"/>
    </xf>
    <xf numFmtId="0" fontId="0" fillId="0" borderId="16" xfId="0" applyBorder="1"/>
    <xf numFmtId="165" fontId="0" fillId="0" borderId="13" xfId="1" applyNumberFormat="1" applyFont="1" applyFill="1" applyBorder="1"/>
    <xf numFmtId="165" fontId="6" fillId="0" borderId="16" xfId="1" applyNumberFormat="1" applyFont="1" applyBorder="1"/>
    <xf numFmtId="165" fontId="1" fillId="0" borderId="13" xfId="1" applyNumberFormat="1" applyFont="1" applyFill="1" applyBorder="1"/>
    <xf numFmtId="165" fontId="0" fillId="0" borderId="16" xfId="1" applyNumberFormat="1" applyFont="1" applyBorder="1"/>
    <xf numFmtId="166" fontId="0" fillId="0" borderId="16" xfId="0" applyNumberFormat="1" applyBorder="1"/>
    <xf numFmtId="0" fontId="3" fillId="7" borderId="16" xfId="0" applyFont="1" applyFill="1" applyBorder="1" applyAlignment="1">
      <alignment horizontal="center"/>
    </xf>
    <xf numFmtId="0" fontId="3" fillId="0" borderId="16" xfId="0" applyFont="1" applyBorder="1" applyAlignment="1">
      <alignment horizontal="center"/>
    </xf>
    <xf numFmtId="166" fontId="0" fillId="0" borderId="13" xfId="2" applyNumberFormat="1" applyFont="1" applyBorder="1"/>
    <xf numFmtId="165" fontId="0" fillId="0" borderId="13" xfId="1" applyNumberFormat="1" applyFont="1" applyBorder="1"/>
    <xf numFmtId="165" fontId="8" fillId="0" borderId="13" xfId="1" applyNumberFormat="1" applyFont="1" applyBorder="1" applyProtection="1"/>
    <xf numFmtId="0" fontId="2" fillId="3" borderId="0" xfId="0" applyFont="1" applyFill="1" applyBorder="1" applyAlignment="1">
      <alignment horizontal="center"/>
    </xf>
    <xf numFmtId="0" fontId="0" fillId="0" borderId="0" xfId="0" applyFill="1" applyBorder="1"/>
    <xf numFmtId="165" fontId="0" fillId="0" borderId="0" xfId="0" applyNumberFormat="1" applyBorder="1"/>
    <xf numFmtId="0" fontId="2" fillId="3" borderId="16" xfId="0" applyFont="1" applyFill="1" applyBorder="1" applyAlignment="1">
      <alignment horizontal="center"/>
    </xf>
    <xf numFmtId="165" fontId="1" fillId="0" borderId="16" xfId="1" applyNumberFormat="1" applyFont="1" applyBorder="1"/>
    <xf numFmtId="165" fontId="1" fillId="0" borderId="0" xfId="1" applyNumberFormat="1" applyFont="1" applyBorder="1"/>
    <xf numFmtId="165" fontId="0" fillId="0" borderId="16" xfId="0" applyNumberFormat="1" applyBorder="1"/>
    <xf numFmtId="0" fontId="2" fillId="0" borderId="0" xfId="0" applyFont="1" applyAlignment="1">
      <alignment horizontal="right"/>
    </xf>
    <xf numFmtId="165" fontId="1" fillId="0" borderId="4" xfId="1" applyNumberFormat="1" applyFont="1" applyBorder="1"/>
    <xf numFmtId="0" fontId="0" fillId="0" borderId="5" xfId="0" applyFill="1" applyBorder="1"/>
    <xf numFmtId="0" fontId="2" fillId="0" borderId="5" xfId="0" applyFont="1" applyBorder="1"/>
    <xf numFmtId="0" fontId="0" fillId="0" borderId="11" xfId="0" applyFill="1" applyBorder="1"/>
    <xf numFmtId="166" fontId="0" fillId="0" borderId="5" xfId="2" applyNumberFormat="1" applyFont="1" applyBorder="1"/>
    <xf numFmtId="165" fontId="0" fillId="2" borderId="5" xfId="1" applyNumberFormat="1" applyFont="1" applyFill="1" applyBorder="1" applyProtection="1">
      <protection locked="0"/>
    </xf>
    <xf numFmtId="165" fontId="0" fillId="0" borderId="5" xfId="1" applyNumberFormat="1" applyFont="1" applyBorder="1"/>
    <xf numFmtId="0" fontId="0" fillId="0" borderId="0" xfId="0"/>
    <xf numFmtId="165" fontId="0" fillId="2" borderId="4" xfId="1" applyNumberFormat="1" applyFont="1" applyFill="1" applyBorder="1" applyProtection="1">
      <protection locked="0"/>
    </xf>
    <xf numFmtId="0" fontId="0" fillId="0" borderId="11" xfId="0" applyBorder="1" applyProtection="1"/>
    <xf numFmtId="0" fontId="0" fillId="0" borderId="5" xfId="0" applyBorder="1" applyProtection="1"/>
    <xf numFmtId="165" fontId="1" fillId="0" borderId="5" xfId="1" applyNumberFormat="1" applyFont="1" applyBorder="1"/>
    <xf numFmtId="165" fontId="1" fillId="0" borderId="13" xfId="1" applyNumberFormat="1" applyFont="1" applyBorder="1"/>
    <xf numFmtId="165" fontId="0" fillId="2" borderId="13" xfId="1" applyNumberFormat="1" applyFont="1" applyFill="1" applyBorder="1" applyProtection="1">
      <protection locked="0"/>
    </xf>
    <xf numFmtId="0" fontId="0" fillId="0" borderId="0" xfId="0"/>
    <xf numFmtId="0" fontId="0" fillId="0" borderId="11" xfId="0" applyFill="1" applyBorder="1" applyProtection="1"/>
    <xf numFmtId="0" fontId="0" fillId="0" borderId="0" xfId="0" applyAlignment="1" applyProtection="1">
      <alignment wrapText="1"/>
    </xf>
    <xf numFmtId="165" fontId="0" fillId="2" borderId="15" xfId="1" applyNumberFormat="1" applyFont="1" applyFill="1" applyBorder="1" applyProtection="1">
      <protection locked="0"/>
    </xf>
    <xf numFmtId="44" fontId="0" fillId="2" borderId="15" xfId="2" applyNumberFormat="1" applyFont="1" applyFill="1" applyBorder="1" applyProtection="1">
      <protection locked="0"/>
    </xf>
    <xf numFmtId="44" fontId="0" fillId="2" borderId="4" xfId="2" applyNumberFormat="1" applyFont="1" applyFill="1" applyBorder="1" applyProtection="1">
      <protection locked="0"/>
    </xf>
    <xf numFmtId="44" fontId="0" fillId="2" borderId="15" xfId="2" applyFont="1" applyFill="1" applyBorder="1" applyProtection="1">
      <protection locked="0"/>
    </xf>
    <xf numFmtId="44" fontId="0" fillId="2" borderId="4" xfId="2" applyFont="1" applyFill="1" applyBorder="1" applyProtection="1">
      <protection locked="0"/>
    </xf>
    <xf numFmtId="165" fontId="0" fillId="0" borderId="15" xfId="1" applyNumberFormat="1" applyFont="1" applyBorder="1" applyProtection="1"/>
    <xf numFmtId="165" fontId="0" fillId="0" borderId="4" xfId="1" applyNumberFormat="1" applyFont="1" applyBorder="1" applyProtection="1"/>
    <xf numFmtId="10" fontId="0" fillId="2" borderId="13" xfId="3" applyNumberFormat="1" applyFont="1" applyFill="1" applyBorder="1" applyProtection="1">
      <protection locked="0"/>
    </xf>
    <xf numFmtId="10" fontId="0" fillId="2" borderId="4" xfId="3" applyNumberFormat="1" applyFont="1" applyFill="1" applyBorder="1" applyProtection="1">
      <protection locked="0"/>
    </xf>
    <xf numFmtId="165" fontId="0" fillId="2" borderId="4" xfId="0" applyNumberFormat="1" applyFill="1" applyBorder="1" applyProtection="1">
      <protection locked="0"/>
    </xf>
    <xf numFmtId="43" fontId="0" fillId="2" borderId="4" xfId="1" applyFont="1" applyFill="1" applyBorder="1" applyProtection="1">
      <protection locked="0"/>
    </xf>
    <xf numFmtId="44" fontId="0" fillId="2" borderId="0" xfId="2" applyFont="1" applyFill="1" applyAlignment="1" applyProtection="1">
      <alignment vertical="center"/>
      <protection locked="0"/>
    </xf>
    <xf numFmtId="166" fontId="0" fillId="2" borderId="4" xfId="2" applyNumberFormat="1" applyFont="1" applyFill="1" applyBorder="1" applyProtection="1">
      <protection locked="0"/>
    </xf>
    <xf numFmtId="166" fontId="0" fillId="2" borderId="5" xfId="2" applyNumberFormat="1" applyFont="1" applyFill="1" applyBorder="1" applyProtection="1">
      <protection locked="0"/>
    </xf>
    <xf numFmtId="165" fontId="1" fillId="2" borderId="4" xfId="1" applyNumberFormat="1" applyFont="1" applyFill="1" applyBorder="1" applyProtection="1">
      <protection locked="0"/>
    </xf>
    <xf numFmtId="165" fontId="1" fillId="2" borderId="5" xfId="1" applyNumberFormat="1" applyFont="1" applyFill="1" applyBorder="1" applyProtection="1">
      <protection locked="0"/>
    </xf>
    <xf numFmtId="165" fontId="1" fillId="2" borderId="13" xfId="1" applyNumberFormat="1" applyFont="1" applyFill="1" applyBorder="1" applyProtection="1">
      <protection locked="0"/>
    </xf>
    <xf numFmtId="165" fontId="8" fillId="2" borderId="4" xfId="1" applyNumberFormat="1" applyFont="1" applyFill="1" applyBorder="1" applyProtection="1">
      <protection locked="0"/>
    </xf>
    <xf numFmtId="165" fontId="8" fillId="2" borderId="5" xfId="1" applyNumberFormat="1" applyFont="1" applyFill="1" applyBorder="1" applyProtection="1">
      <protection locked="0"/>
    </xf>
    <xf numFmtId="165" fontId="6" fillId="2" borderId="4" xfId="1" applyNumberFormat="1" applyFont="1" applyFill="1" applyBorder="1" applyProtection="1">
      <protection locked="0"/>
    </xf>
    <xf numFmtId="165" fontId="6" fillId="2" borderId="5" xfId="1" applyNumberFormat="1" applyFont="1" applyFill="1" applyBorder="1" applyProtection="1">
      <protection locked="0"/>
    </xf>
    <xf numFmtId="165" fontId="6" fillId="2" borderId="13" xfId="1" applyNumberFormat="1" applyFont="1" applyFill="1" applyBorder="1" applyProtection="1">
      <protection locked="0"/>
    </xf>
    <xf numFmtId="0" fontId="4" fillId="2" borderId="4" xfId="0" applyFont="1" applyFill="1" applyBorder="1" applyProtection="1">
      <protection locked="0"/>
    </xf>
    <xf numFmtId="165" fontId="0" fillId="6" borderId="5" xfId="1" applyNumberFormat="1" applyFont="1" applyFill="1" applyBorder="1" applyProtection="1">
      <protection locked="0"/>
    </xf>
    <xf numFmtId="165" fontId="0" fillId="6" borderId="17" xfId="1" applyNumberFormat="1" applyFont="1" applyFill="1" applyBorder="1" applyProtection="1">
      <protection locked="0"/>
    </xf>
    <xf numFmtId="165" fontId="0" fillId="6" borderId="5" xfId="1" applyNumberFormat="1" applyFont="1" applyFill="1" applyBorder="1" applyProtection="1"/>
    <xf numFmtId="165" fontId="0" fillId="6" borderId="17" xfId="1" applyNumberFormat="1" applyFont="1" applyFill="1" applyBorder="1" applyProtection="1"/>
    <xf numFmtId="0" fontId="0" fillId="0" borderId="0" xfId="0" applyBorder="1" applyProtection="1"/>
    <xf numFmtId="165" fontId="0" fillId="6" borderId="17" xfId="1" applyNumberFormat="1" applyFont="1" applyFill="1" applyBorder="1"/>
    <xf numFmtId="0" fontId="5" fillId="0" borderId="0" xfId="0" applyFont="1" applyAlignment="1">
      <alignment vertical="center" wrapText="1"/>
    </xf>
    <xf numFmtId="0" fontId="0" fillId="0" borderId="0" xfId="0" applyFont="1"/>
    <xf numFmtId="0" fontId="0" fillId="0" borderId="5" xfId="0" applyBorder="1"/>
    <xf numFmtId="0" fontId="0" fillId="0" borderId="11" xfId="0" applyBorder="1"/>
    <xf numFmtId="0" fontId="0" fillId="0" borderId="5"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0" xfId="0" applyProtection="1">
      <protection locked="0" hidden="1"/>
    </xf>
    <xf numFmtId="0" fontId="0" fillId="0" borderId="0" xfId="0" applyProtection="1">
      <protection locked="0"/>
    </xf>
    <xf numFmtId="165" fontId="0" fillId="0" borderId="4" xfId="1" applyNumberFormat="1" applyFont="1" applyBorder="1" applyProtection="1">
      <protection locked="0"/>
    </xf>
    <xf numFmtId="0" fontId="0" fillId="0" borderId="5" xfId="0" applyBorder="1" applyProtection="1">
      <protection locked="0"/>
    </xf>
    <xf numFmtId="0" fontId="0" fillId="0" borderId="5" xfId="0" applyBorder="1"/>
    <xf numFmtId="0" fontId="0" fillId="0" borderId="11" xfId="0" applyBorder="1"/>
    <xf numFmtId="165" fontId="0" fillId="6" borderId="5" xfId="1" applyNumberFormat="1" applyFont="1" applyFill="1" applyBorder="1" applyAlignment="1">
      <alignment horizontal="center"/>
    </xf>
    <xf numFmtId="0" fontId="0" fillId="0" borderId="4" xfId="0" applyBorder="1"/>
    <xf numFmtId="165" fontId="0" fillId="2" borderId="11" xfId="1" applyNumberFormat="1" applyFont="1" applyFill="1" applyBorder="1" applyProtection="1">
      <protection locked="0"/>
    </xf>
    <xf numFmtId="0" fontId="0" fillId="0" borderId="5" xfId="0" applyBorder="1" applyAlignment="1">
      <alignment horizontal="left"/>
    </xf>
    <xf numFmtId="0" fontId="0" fillId="0" borderId="5" xfId="0" applyBorder="1" applyAlignment="1">
      <alignment horizontal="left" indent="4"/>
    </xf>
    <xf numFmtId="165" fontId="0" fillId="0" borderId="11" xfId="1" applyNumberFormat="1" applyFont="1" applyBorder="1"/>
    <xf numFmtId="165" fontId="0" fillId="0" borderId="10" xfId="1" applyNumberFormat="1" applyFont="1" applyBorder="1"/>
    <xf numFmtId="165" fontId="0" fillId="6" borderId="18" xfId="1" applyNumberFormat="1" applyFont="1" applyFill="1" applyBorder="1" applyAlignment="1">
      <alignment horizontal="center"/>
    </xf>
    <xf numFmtId="165" fontId="0" fillId="0" borderId="18" xfId="1" applyNumberFormat="1" applyFont="1" applyBorder="1"/>
    <xf numFmtId="165" fontId="3" fillId="0" borderId="0" xfId="1" applyNumberFormat="1" applyFont="1" applyBorder="1"/>
    <xf numFmtId="165" fontId="3" fillId="0" borderId="16" xfId="1" applyNumberFormat="1" applyFont="1" applyBorder="1"/>
    <xf numFmtId="166" fontId="27" fillId="0" borderId="0" xfId="2" applyNumberFormat="1" applyFont="1" applyBorder="1"/>
    <xf numFmtId="166" fontId="27" fillId="0" borderId="16" xfId="2" applyNumberFormat="1" applyFont="1" applyBorder="1"/>
    <xf numFmtId="166" fontId="27" fillId="0" borderId="0" xfId="2" applyNumberFormat="1" applyFont="1" applyBorder="1" applyProtection="1">
      <protection locked="0"/>
    </xf>
    <xf numFmtId="165" fontId="3" fillId="0" borderId="0" xfId="1" applyNumberFormat="1" applyFont="1"/>
    <xf numFmtId="166" fontId="27" fillId="0" borderId="0" xfId="2" applyNumberFormat="1" applyFont="1"/>
    <xf numFmtId="165" fontId="28" fillId="0" borderId="0" xfId="1" applyNumberFormat="1" applyFont="1"/>
    <xf numFmtId="165" fontId="28" fillId="0" borderId="0" xfId="1" applyNumberFormat="1" applyFont="1" applyBorder="1"/>
    <xf numFmtId="165" fontId="28" fillId="0" borderId="16" xfId="1" applyNumberFormat="1" applyFont="1" applyBorder="1"/>
    <xf numFmtId="165" fontId="28" fillId="0" borderId="0" xfId="0" applyNumberFormat="1" applyFont="1"/>
    <xf numFmtId="165" fontId="28" fillId="0" borderId="0" xfId="0" applyNumberFormat="1" applyFont="1" applyBorder="1"/>
    <xf numFmtId="165" fontId="28" fillId="0" borderId="16" xfId="0" applyNumberFormat="1" applyFont="1" applyBorder="1"/>
    <xf numFmtId="165" fontId="28" fillId="0" borderId="0" xfId="0" applyNumberFormat="1" applyFont="1" applyFill="1"/>
    <xf numFmtId="165" fontId="28" fillId="0" borderId="0" xfId="0" applyNumberFormat="1" applyFont="1" applyFill="1" applyBorder="1"/>
    <xf numFmtId="165" fontId="28" fillId="0" borderId="16" xfId="0" applyNumberFormat="1" applyFont="1" applyFill="1" applyBorder="1"/>
    <xf numFmtId="165" fontId="6" fillId="2" borderId="0" xfId="1" applyNumberFormat="1" applyFont="1" applyFill="1" applyProtection="1">
      <protection locked="0"/>
    </xf>
    <xf numFmtId="0" fontId="2" fillId="0" borderId="0" xfId="0" applyFont="1" applyAlignment="1" applyProtection="1">
      <alignment vertical="center"/>
    </xf>
    <xf numFmtId="44" fontId="0" fillId="0" borderId="5" xfId="1" applyNumberFormat="1" applyFont="1" applyFill="1" applyBorder="1" applyProtection="1"/>
    <xf numFmtId="166" fontId="0" fillId="0" borderId="4" xfId="2" applyNumberFormat="1" applyFont="1" applyFill="1" applyBorder="1" applyProtection="1"/>
    <xf numFmtId="44" fontId="0" fillId="0" borderId="4" xfId="1" applyNumberFormat="1" applyFont="1" applyFill="1" applyBorder="1" applyProtection="1"/>
    <xf numFmtId="0" fontId="0" fillId="0" borderId="13" xfId="1" applyNumberFormat="1" applyFont="1" applyFill="1" applyBorder="1"/>
    <xf numFmtId="166" fontId="0" fillId="0" borderId="13" xfId="2" applyNumberFormat="1" applyFont="1" applyFill="1" applyBorder="1" applyProtection="1"/>
    <xf numFmtId="0" fontId="0" fillId="2" borderId="4" xfId="0" applyFill="1" applyBorder="1" applyProtection="1">
      <protection locked="0"/>
    </xf>
    <xf numFmtId="0" fontId="0" fillId="0" borderId="5" xfId="0" applyBorder="1"/>
    <xf numFmtId="0" fontId="0" fillId="0" borderId="11" xfId="0" applyBorder="1"/>
    <xf numFmtId="165" fontId="0" fillId="0" borderId="13" xfId="1" applyNumberFormat="1" applyFont="1" applyBorder="1"/>
    <xf numFmtId="165" fontId="0" fillId="2" borderId="5" xfId="1" applyNumberFormat="1" applyFont="1" applyFill="1" applyBorder="1" applyProtection="1">
      <protection locked="0"/>
    </xf>
    <xf numFmtId="165" fontId="0" fillId="2" borderId="4" xfId="1" applyNumberFormat="1" applyFont="1" applyFill="1" applyBorder="1" applyProtection="1">
      <protection locked="0"/>
    </xf>
    <xf numFmtId="165" fontId="0" fillId="0" borderId="13" xfId="1" applyNumberFormat="1" applyFont="1" applyBorder="1"/>
    <xf numFmtId="165" fontId="0" fillId="2" borderId="4" xfId="1" applyNumberFormat="1" applyFont="1" applyFill="1" applyBorder="1" applyProtection="1">
      <protection locked="0"/>
    </xf>
    <xf numFmtId="165" fontId="0" fillId="2" borderId="13" xfId="1" applyNumberFormat="1" applyFont="1" applyFill="1" applyBorder="1" applyProtection="1">
      <protection locked="0"/>
    </xf>
    <xf numFmtId="165" fontId="0" fillId="0" borderId="13" xfId="1" applyNumberFormat="1" applyFont="1" applyFill="1" applyBorder="1" applyProtection="1"/>
    <xf numFmtId="0" fontId="10" fillId="2" borderId="0" xfId="0" applyFont="1" applyFill="1" applyAlignment="1">
      <alignment horizontal="center"/>
    </xf>
    <xf numFmtId="0" fontId="9" fillId="0" borderId="0" xfId="0" applyFont="1" applyAlignment="1">
      <alignment horizontal="center"/>
    </xf>
    <xf numFmtId="0" fontId="0" fillId="0" borderId="5" xfId="0" applyBorder="1" applyProtection="1">
      <protection locked="0"/>
    </xf>
    <xf numFmtId="0" fontId="0" fillId="0" borderId="10" xfId="0" applyBorder="1" applyProtection="1">
      <protection locked="0"/>
    </xf>
    <xf numFmtId="0" fontId="0" fillId="0" borderId="11" xfId="0" applyBorder="1" applyProtection="1">
      <protection locked="0"/>
    </xf>
    <xf numFmtId="0" fontId="6" fillId="7" borderId="0" xfId="0" applyFont="1" applyFill="1" applyBorder="1" applyAlignment="1">
      <alignment horizontal="center"/>
    </xf>
    <xf numFmtId="0" fontId="6" fillId="7" borderId="14" xfId="0" applyFont="1" applyFill="1" applyBorder="1" applyAlignment="1">
      <alignment horizontal="center"/>
    </xf>
    <xf numFmtId="0" fontId="2" fillId="7" borderId="4" xfId="0" applyFont="1" applyFill="1" applyBorder="1" applyAlignment="1">
      <alignment horizontal="center" vertical="center"/>
    </xf>
    <xf numFmtId="0" fontId="0" fillId="0" borderId="0" xfId="0" applyAlignment="1">
      <alignment horizontal="center"/>
    </xf>
    <xf numFmtId="0" fontId="2" fillId="7" borderId="0" xfId="0" applyFont="1" applyFill="1" applyBorder="1" applyAlignment="1">
      <alignment horizontal="center" vertical="center"/>
    </xf>
    <xf numFmtId="0" fontId="2" fillId="7" borderId="14" xfId="0" applyFont="1" applyFill="1" applyBorder="1" applyAlignment="1">
      <alignment horizontal="center" vertical="center"/>
    </xf>
    <xf numFmtId="0" fontId="12" fillId="2" borderId="0" xfId="0" applyFont="1" applyFill="1" applyAlignment="1" applyProtection="1">
      <alignment horizontal="center"/>
      <protection locked="0"/>
    </xf>
    <xf numFmtId="0" fontId="11" fillId="2" borderId="0" xfId="0" applyFont="1" applyFill="1" applyProtection="1">
      <protection locked="0"/>
    </xf>
    <xf numFmtId="0" fontId="0" fillId="2" borderId="5"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 xfId="0" applyFill="1" applyBorder="1" applyAlignment="1" applyProtection="1">
      <protection locked="0"/>
    </xf>
    <xf numFmtId="0" fontId="0" fillId="2" borderId="10" xfId="0" applyFill="1" applyBorder="1" applyAlignment="1" applyProtection="1">
      <protection locked="0"/>
    </xf>
    <xf numFmtId="0" fontId="0" fillId="2" borderId="11" xfId="0" applyFill="1" applyBorder="1" applyAlignment="1" applyProtection="1">
      <protection locked="0"/>
    </xf>
    <xf numFmtId="0" fontId="0" fillId="2" borderId="5"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2" fillId="0" borderId="0" xfId="0" applyFont="1" applyAlignment="1">
      <alignment horizontal="center"/>
    </xf>
    <xf numFmtId="0" fontId="0" fillId="7" borderId="0" xfId="0" applyFill="1" applyAlignment="1">
      <alignment horizontal="center"/>
    </xf>
    <xf numFmtId="0" fontId="3" fillId="7" borderId="0" xfId="0" applyFont="1" applyFill="1" applyAlignment="1">
      <alignment horizontal="center"/>
    </xf>
    <xf numFmtId="0" fontId="7" fillId="0" borderId="0" xfId="0" applyFont="1" applyAlignment="1">
      <alignment horizontal="left"/>
    </xf>
    <xf numFmtId="0" fontId="12" fillId="2" borderId="0" xfId="0" applyFont="1" applyFill="1" applyAlignment="1">
      <alignment horizontal="center"/>
    </xf>
    <xf numFmtId="0" fontId="2" fillId="7" borderId="0" xfId="0" applyFont="1" applyFill="1" applyAlignment="1">
      <alignment horizontal="center" vertical="center"/>
    </xf>
    <xf numFmtId="0" fontId="2" fillId="7" borderId="2" xfId="0" applyFont="1" applyFill="1" applyBorder="1" applyAlignment="1">
      <alignment horizontal="center" vertical="center"/>
    </xf>
    <xf numFmtId="0" fontId="2" fillId="7" borderId="0" xfId="0" applyFont="1" applyFill="1" applyAlignment="1">
      <alignment horizontal="center" wrapText="1"/>
    </xf>
    <xf numFmtId="0" fontId="3" fillId="7" borderId="0" xfId="0" applyFont="1" applyFill="1" applyAlignment="1">
      <alignment horizontal="center" vertical="center"/>
    </xf>
    <xf numFmtId="0" fontId="4" fillId="0" borderId="0" xfId="0" applyFont="1" applyAlignment="1" applyProtection="1">
      <alignment horizontal="left" wrapText="1" indent="1"/>
    </xf>
    <xf numFmtId="0" fontId="7" fillId="0" borderId="0" xfId="0" applyFont="1" applyAlignment="1"/>
    <xf numFmtId="0" fontId="3" fillId="3" borderId="0" xfId="0" applyFont="1" applyFill="1" applyAlignment="1">
      <alignment horizontal="center"/>
    </xf>
    <xf numFmtId="0" fontId="0" fillId="0" borderId="0" xfId="0" applyAlignment="1" applyProtection="1">
      <alignment wrapText="1"/>
    </xf>
    <xf numFmtId="0" fontId="3" fillId="7" borderId="0" xfId="0" applyFont="1" applyFill="1" applyBorder="1" applyAlignment="1">
      <alignment horizontal="center"/>
    </xf>
    <xf numFmtId="0" fontId="3" fillId="7" borderId="16" xfId="0" applyFont="1" applyFill="1" applyBorder="1" applyAlignment="1">
      <alignment horizontal="center"/>
    </xf>
    <xf numFmtId="0" fontId="21" fillId="0" borderId="0" xfId="0" applyFont="1" applyAlignment="1" applyProtection="1">
      <alignment horizontal="center"/>
    </xf>
    <xf numFmtId="0" fontId="7" fillId="2" borderId="0" xfId="0" applyFont="1" applyFill="1" applyProtection="1"/>
    <xf numFmtId="0" fontId="0" fillId="0" borderId="5" xfId="0" applyBorder="1"/>
    <xf numFmtId="0" fontId="0" fillId="0" borderId="11" xfId="0" applyBorder="1"/>
    <xf numFmtId="0" fontId="0" fillId="0" borderId="4" xfId="0" applyBorder="1"/>
    <xf numFmtId="0" fontId="3" fillId="3" borderId="0" xfId="0" applyFont="1" applyFill="1" applyBorder="1" applyAlignment="1">
      <alignment horizontal="center"/>
    </xf>
    <xf numFmtId="0" fontId="3" fillId="3" borderId="16" xfId="0" applyFont="1" applyFill="1" applyBorder="1" applyAlignment="1">
      <alignment horizontal="center"/>
    </xf>
    <xf numFmtId="0" fontId="0" fillId="6" borderId="6" xfId="0" applyFill="1" applyBorder="1" applyAlignment="1">
      <alignment horizontal="center"/>
    </xf>
    <xf numFmtId="0" fontId="0" fillId="6" borderId="12" xfId="0" applyFill="1" applyBorder="1" applyAlignment="1">
      <alignment horizontal="center"/>
    </xf>
    <xf numFmtId="0" fontId="0" fillId="6" borderId="3" xfId="0" applyFill="1" applyBorder="1" applyAlignment="1">
      <alignment horizontal="center"/>
    </xf>
    <xf numFmtId="0" fontId="0" fillId="6" borderId="8" xfId="0" applyFill="1" applyBorder="1" applyAlignment="1">
      <alignment horizontal="center"/>
    </xf>
    <xf numFmtId="0" fontId="0" fillId="6" borderId="2" xfId="0" applyFill="1" applyBorder="1" applyAlignment="1">
      <alignment horizontal="center"/>
    </xf>
    <xf numFmtId="0" fontId="0" fillId="6" borderId="9" xfId="0" applyFill="1" applyBorder="1" applyAlignment="1">
      <alignment horizontal="center"/>
    </xf>
    <xf numFmtId="0" fontId="4" fillId="0" borderId="4" xfId="0" applyFont="1" applyBorder="1" applyAlignment="1">
      <alignment horizontal="left" wrapText="1" indent="1"/>
    </xf>
    <xf numFmtId="0" fontId="2" fillId="0" borderId="12" xfId="0" applyFont="1" applyBorder="1" applyAlignment="1">
      <alignment horizontal="right" wrapText="1"/>
    </xf>
    <xf numFmtId="0" fontId="2" fillId="0" borderId="0" xfId="0" applyFont="1" applyAlignment="1">
      <alignment horizontal="right" wrapText="1"/>
    </xf>
    <xf numFmtId="0" fontId="4" fillId="0" borderId="4" xfId="0" applyFont="1" applyBorder="1"/>
    <xf numFmtId="0" fontId="2" fillId="0" borderId="0" xfId="0" applyFont="1"/>
    <xf numFmtId="0" fontId="2" fillId="0" borderId="0" xfId="0" applyFont="1" applyAlignment="1">
      <alignment horizontal="right"/>
    </xf>
    <xf numFmtId="165" fontId="0" fillId="6" borderId="4" xfId="1" applyNumberFormat="1" applyFont="1" applyFill="1" applyBorder="1" applyAlignment="1">
      <alignment horizontal="center"/>
    </xf>
    <xf numFmtId="165" fontId="0" fillId="6" borderId="5" xfId="1" applyNumberFormat="1" applyFont="1" applyFill="1" applyBorder="1" applyAlignment="1">
      <alignment horizontal="center"/>
    </xf>
  </cellXfs>
  <cellStyles count="25">
    <cellStyle name="Comma" xfId="1" builtinId="3"/>
    <cellStyle name="Comma 2" xfId="5"/>
    <cellStyle name="Comma 2 2 2" xfId="9"/>
    <cellStyle name="Comma 2 3" xfId="21"/>
    <cellStyle name="Comma 2 4" xfId="17"/>
    <cellStyle name="Comma 3" xfId="24"/>
    <cellStyle name="Currency" xfId="2" builtinId="4"/>
    <cellStyle name="Currency 2" xfId="6"/>
    <cellStyle name="Currency 2 2" xfId="23"/>
    <cellStyle name="Currency 2 3" xfId="19"/>
    <cellStyle name="Currency 7" xfId="14"/>
    <cellStyle name="Currency 8" xfId="10"/>
    <cellStyle name="Normal" xfId="0" builtinId="0"/>
    <cellStyle name="Normal 10 2" xfId="22"/>
    <cellStyle name="Normal 12" xfId="8"/>
    <cellStyle name="Normal 2" xfId="4"/>
    <cellStyle name="Normal 2 2" xfId="16"/>
    <cellStyle name="Normal 2 3" xfId="18"/>
    <cellStyle name="Normal 4" xfId="20"/>
    <cellStyle name="Normal 5" xfId="13"/>
    <cellStyle name="Normal 6" xfId="15"/>
    <cellStyle name="Percent" xfId="3" builtinId="5"/>
    <cellStyle name="Percent 2" xfId="7"/>
    <cellStyle name="Percent 2 2" xfId="11"/>
    <cellStyle name="Percent 4" xfId="12"/>
  </cellStyles>
  <dxfs count="3">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190500</xdr:colOff>
      <xdr:row>68</xdr:row>
      <xdr:rowOff>38100</xdr:rowOff>
    </xdr:from>
    <xdr:to>
      <xdr:col>12</xdr:col>
      <xdr:colOff>342900</xdr:colOff>
      <xdr:row>70</xdr:row>
      <xdr:rowOff>57150</xdr:rowOff>
    </xdr:to>
    <xdr:sp macro="" textlink="">
      <xdr:nvSpPr>
        <xdr:cNvPr id="3" name="Right Brace 2">
          <a:extLst>
            <a:ext uri="{FF2B5EF4-FFF2-40B4-BE49-F238E27FC236}">
              <a16:creationId xmlns="" xmlns:a16="http://schemas.microsoft.com/office/drawing/2014/main" id="{0B0A49CB-178D-4FFB-A592-C152A1CBFAA0}"/>
            </a:ext>
          </a:extLst>
        </xdr:cNvPr>
        <xdr:cNvSpPr/>
      </xdr:nvSpPr>
      <xdr:spPr>
        <a:xfrm rot="5400000">
          <a:off x="7200900" y="10058400"/>
          <a:ext cx="400050" cy="2590800"/>
        </a:xfrm>
        <a:prstGeom prst="rightBrace">
          <a:avLst>
            <a:gd name="adj1" fmla="val 8333"/>
            <a:gd name="adj2" fmla="val 52151"/>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66675</xdr:colOff>
      <xdr:row>6</xdr:row>
      <xdr:rowOff>28575</xdr:rowOff>
    </xdr:from>
    <xdr:to>
      <xdr:col>9</xdr:col>
      <xdr:colOff>228600</xdr:colOff>
      <xdr:row>39</xdr:row>
      <xdr:rowOff>133350</xdr:rowOff>
    </xdr:to>
    <xdr:sp macro="" textlink="">
      <xdr:nvSpPr>
        <xdr:cNvPr id="16" name="Right Brace 15">
          <a:extLst>
            <a:ext uri="{FF2B5EF4-FFF2-40B4-BE49-F238E27FC236}">
              <a16:creationId xmlns="" xmlns:a16="http://schemas.microsoft.com/office/drawing/2014/main" id="{1B0CAB95-34E3-49A2-BC52-580CAB9FE06E}"/>
            </a:ext>
          </a:extLst>
        </xdr:cNvPr>
        <xdr:cNvSpPr/>
      </xdr:nvSpPr>
      <xdr:spPr>
        <a:xfrm>
          <a:off x="9029700" y="1409700"/>
          <a:ext cx="771525" cy="6391275"/>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385746</xdr:colOff>
      <xdr:row>23</xdr:row>
      <xdr:rowOff>19070</xdr:rowOff>
    </xdr:from>
    <xdr:to>
      <xdr:col>11</xdr:col>
      <xdr:colOff>619125</xdr:colOff>
      <xdr:row>28</xdr:row>
      <xdr:rowOff>66678</xdr:rowOff>
    </xdr:to>
    <xdr:sp macro="" textlink="">
      <xdr:nvSpPr>
        <xdr:cNvPr id="17" name="TextBox 16">
          <a:extLst>
            <a:ext uri="{FF2B5EF4-FFF2-40B4-BE49-F238E27FC236}">
              <a16:creationId xmlns="" xmlns:a16="http://schemas.microsoft.com/office/drawing/2014/main" id="{264ED202-3F34-4A19-B3CE-2BE9516B6F30}"/>
            </a:ext>
          </a:extLst>
        </xdr:cNvPr>
        <xdr:cNvSpPr txBox="1"/>
      </xdr:nvSpPr>
      <xdr:spPr>
        <a:xfrm>
          <a:off x="7334234" y="4491058"/>
          <a:ext cx="1528779" cy="100010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Explain your logic in changes</a:t>
          </a:r>
          <a:r>
            <a:rPr lang="en-US" sz="1100" baseline="0">
              <a:solidFill>
                <a:schemeClr val="dk1"/>
              </a:solidFill>
              <a:effectLst/>
              <a:latin typeface="+mn-lt"/>
              <a:ea typeface="+mn-ea"/>
              <a:cs typeface="+mn-cs"/>
            </a:rPr>
            <a:t> in sub counts, average dollar cost per sub each year, etc. on Schedule G-2</a:t>
          </a:r>
          <a:endParaRPr lang="en-US">
            <a:effectLst/>
          </a:endParaRPr>
        </a:p>
      </xdr:txBody>
    </xdr:sp>
    <xdr:clientData/>
  </xdr:twoCellAnchor>
  <xdr:twoCellAnchor>
    <xdr:from>
      <xdr:col>13</xdr:col>
      <xdr:colOff>0</xdr:colOff>
      <xdr:row>42</xdr:row>
      <xdr:rowOff>1</xdr:rowOff>
    </xdr:from>
    <xdr:to>
      <xdr:col>14</xdr:col>
      <xdr:colOff>161925</xdr:colOff>
      <xdr:row>67</xdr:row>
      <xdr:rowOff>133351</xdr:rowOff>
    </xdr:to>
    <xdr:sp macro="" textlink="">
      <xdr:nvSpPr>
        <xdr:cNvPr id="21" name="Right Brace 20">
          <a:extLst>
            <a:ext uri="{FF2B5EF4-FFF2-40B4-BE49-F238E27FC236}">
              <a16:creationId xmlns="" xmlns:a16="http://schemas.microsoft.com/office/drawing/2014/main" id="{A1140220-1252-4CBD-AED7-164F63A6302C}"/>
            </a:ext>
          </a:extLst>
        </xdr:cNvPr>
        <xdr:cNvSpPr/>
      </xdr:nvSpPr>
      <xdr:spPr>
        <a:xfrm>
          <a:off x="9539288" y="7858126"/>
          <a:ext cx="809625" cy="3028950"/>
        </a:xfrm>
        <a:prstGeom prst="rightBrace">
          <a:avLst>
            <a:gd name="adj1" fmla="val 8333"/>
            <a:gd name="adj2" fmla="val 50149"/>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323834</xdr:colOff>
      <xdr:row>57</xdr:row>
      <xdr:rowOff>152419</xdr:rowOff>
    </xdr:from>
    <xdr:to>
      <xdr:col>17</xdr:col>
      <xdr:colOff>528621</xdr:colOff>
      <xdr:row>64</xdr:row>
      <xdr:rowOff>171470</xdr:rowOff>
    </xdr:to>
    <xdr:sp macro="" textlink="">
      <xdr:nvSpPr>
        <xdr:cNvPr id="22" name="TextBox 21">
          <a:extLst>
            <a:ext uri="{FF2B5EF4-FFF2-40B4-BE49-F238E27FC236}">
              <a16:creationId xmlns="" xmlns:a16="http://schemas.microsoft.com/office/drawing/2014/main" id="{5D1B1188-0C5C-4A7A-A157-2989FDF9B6AE}"/>
            </a:ext>
          </a:extLst>
        </xdr:cNvPr>
        <xdr:cNvSpPr txBox="1"/>
      </xdr:nvSpPr>
      <xdr:spPr>
        <a:xfrm>
          <a:off x="10510822" y="9639319"/>
          <a:ext cx="2147887" cy="128587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Enter</a:t>
          </a:r>
          <a:r>
            <a:rPr lang="en-US" sz="1100" baseline="0"/>
            <a:t> gross dollar impact of any line item cost resulting from the grant in columns D-H.  For example, new internet installer.  Columns I - M enter normal cost increases anticipated over prior year.</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19</xdr:row>
      <xdr:rowOff>11906</xdr:rowOff>
    </xdr:from>
    <xdr:to>
      <xdr:col>9</xdr:col>
      <xdr:colOff>732235</xdr:colOff>
      <xdr:row>94</xdr:row>
      <xdr:rowOff>0</xdr:rowOff>
    </xdr:to>
    <xdr:sp macro="" textlink="">
      <xdr:nvSpPr>
        <xdr:cNvPr id="3" name="Right Brace 2">
          <a:extLst>
            <a:ext uri="{FF2B5EF4-FFF2-40B4-BE49-F238E27FC236}">
              <a16:creationId xmlns="" xmlns:a16="http://schemas.microsoft.com/office/drawing/2014/main" id="{0A79C760-6AC7-40EA-92DC-D85D11CB3C4C}"/>
            </a:ext>
          </a:extLst>
        </xdr:cNvPr>
        <xdr:cNvSpPr/>
      </xdr:nvSpPr>
      <xdr:spPr>
        <a:xfrm>
          <a:off x="10897915" y="3631406"/>
          <a:ext cx="732234" cy="9513094"/>
        </a:xfrm>
        <a:prstGeom prst="rightBrace">
          <a:avLst>
            <a:gd name="adj1" fmla="val 8333"/>
            <a:gd name="adj2" fmla="val 51600"/>
          </a:avLst>
        </a:prstGeom>
        <a:noFill/>
        <a:ln w="3810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904874</xdr:colOff>
      <xdr:row>83</xdr:row>
      <xdr:rowOff>15734</xdr:rowOff>
    </xdr:from>
    <xdr:to>
      <xdr:col>15</xdr:col>
      <xdr:colOff>6801</xdr:colOff>
      <xdr:row>96</xdr:row>
      <xdr:rowOff>0</xdr:rowOff>
    </xdr:to>
    <xdr:sp macro="" textlink="">
      <xdr:nvSpPr>
        <xdr:cNvPr id="4" name="TextBox 3">
          <a:extLst>
            <a:ext uri="{FF2B5EF4-FFF2-40B4-BE49-F238E27FC236}">
              <a16:creationId xmlns="" xmlns:a16="http://schemas.microsoft.com/office/drawing/2014/main" id="{10809C21-C4C5-495D-9EEA-54F85D7005C6}"/>
            </a:ext>
          </a:extLst>
        </xdr:cNvPr>
        <xdr:cNvSpPr txBox="1"/>
      </xdr:nvSpPr>
      <xdr:spPr>
        <a:xfrm>
          <a:off x="11715749" y="11141667"/>
          <a:ext cx="3908389" cy="246076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Enter anticipated future asset additions in this section.  Segregate by purpose - additions to existing plant (regardless of grant) and asset additions due to grant funding. </a:t>
          </a: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For those applicants that require the plant accounts be reduced by the grant funds, enter the recognized asset as a negative amount asset above in the year the applicant recognizes the grant in its records.  Allocate the negative asset amount prorata between applicable asset lives the grant proceeds are offsetting</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 the delineation between existing plant assets and grant funded assets.  </a:t>
          </a:r>
          <a:r>
            <a:rPr lang="en-US" sz="1100" b="1">
              <a:solidFill>
                <a:srgbClr val="FF0000"/>
              </a:solidFill>
              <a:effectLst/>
              <a:latin typeface="+mn-lt"/>
              <a:ea typeface="+mn-ea"/>
              <a:cs typeface="+mn-cs"/>
            </a:rPr>
            <a:t>Grant dollars should be applied to the assets purchased with the grant funds.</a:t>
          </a:r>
        </a:p>
        <a:p>
          <a:endParaRPr lang="en-US" sz="1100"/>
        </a:p>
      </xdr:txBody>
    </xdr:sp>
    <xdr:clientData/>
  </xdr:twoCellAnchor>
  <xdr:twoCellAnchor>
    <xdr:from>
      <xdr:col>9</xdr:col>
      <xdr:colOff>889992</xdr:colOff>
      <xdr:row>69</xdr:row>
      <xdr:rowOff>157757</xdr:rowOff>
    </xdr:from>
    <xdr:to>
      <xdr:col>9</xdr:col>
      <xdr:colOff>910828</xdr:colOff>
      <xdr:row>83</xdr:row>
      <xdr:rowOff>17860</xdr:rowOff>
    </xdr:to>
    <xdr:cxnSp macro="">
      <xdr:nvCxnSpPr>
        <xdr:cNvPr id="6" name="Straight Arrow Connector 5">
          <a:extLst>
            <a:ext uri="{FF2B5EF4-FFF2-40B4-BE49-F238E27FC236}">
              <a16:creationId xmlns="" xmlns:a16="http://schemas.microsoft.com/office/drawing/2014/main" id="{4B18D94A-AB36-484F-9DA2-7824222CA762}"/>
            </a:ext>
          </a:extLst>
        </xdr:cNvPr>
        <xdr:cNvCxnSpPr/>
      </xdr:nvCxnSpPr>
      <xdr:spPr>
        <a:xfrm flipH="1" flipV="1">
          <a:off x="11683008" y="8617148"/>
          <a:ext cx="20836" cy="2527103"/>
        </a:xfrm>
        <a:prstGeom prst="straightConnector1">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workbookViewId="0">
      <selection sqref="A1:L1"/>
    </sheetView>
  </sheetViews>
  <sheetFormatPr defaultRowHeight="14.25" x14ac:dyDescent="0.45"/>
  <cols>
    <col min="1" max="1" width="5" bestFit="1" customWidth="1"/>
  </cols>
  <sheetData>
    <row r="1" spans="1:12" ht="21" x14ac:dyDescent="0.35">
      <c r="A1" s="251" t="s">
        <v>151</v>
      </c>
      <c r="B1" s="251"/>
      <c r="C1" s="251"/>
      <c r="D1" s="251"/>
      <c r="E1" s="251"/>
      <c r="F1" s="251"/>
      <c r="G1" s="251"/>
      <c r="H1" s="251"/>
      <c r="I1" s="251"/>
      <c r="J1" s="251"/>
      <c r="K1" s="251"/>
      <c r="L1" s="251"/>
    </row>
    <row r="2" spans="1:12" ht="21" x14ac:dyDescent="0.35">
      <c r="A2" s="250" t="s">
        <v>89</v>
      </c>
      <c r="B2" s="250"/>
      <c r="C2" s="250"/>
      <c r="D2" s="250"/>
      <c r="E2" s="250"/>
      <c r="F2" s="250"/>
      <c r="G2" s="250"/>
      <c r="H2" s="250"/>
      <c r="I2" s="250"/>
      <c r="J2" s="250"/>
      <c r="K2" s="250"/>
      <c r="L2" s="250"/>
    </row>
    <row r="4" spans="1:12" ht="15" x14ac:dyDescent="0.25">
      <c r="A4" s="6"/>
    </row>
    <row r="5" spans="1:12" ht="15" x14ac:dyDescent="0.25">
      <c r="A5" s="6">
        <v>1</v>
      </c>
      <c r="B5" s="9" t="s">
        <v>93</v>
      </c>
      <c r="C5" s="9"/>
      <c r="D5" s="9"/>
      <c r="E5" s="25"/>
      <c r="F5" s="9"/>
      <c r="G5" s="9"/>
    </row>
    <row r="6" spans="1:12" ht="15" x14ac:dyDescent="0.25">
      <c r="A6" s="6"/>
    </row>
    <row r="7" spans="1:12" ht="15" x14ac:dyDescent="0.25">
      <c r="A7" s="6">
        <v>2</v>
      </c>
      <c r="B7" t="s">
        <v>90</v>
      </c>
    </row>
    <row r="8" spans="1:12" ht="15" x14ac:dyDescent="0.25">
      <c r="A8" s="6"/>
    </row>
    <row r="9" spans="1:12" ht="15" x14ac:dyDescent="0.25">
      <c r="A9" s="6">
        <v>3</v>
      </c>
      <c r="B9" t="s">
        <v>91</v>
      </c>
    </row>
    <row r="10" spans="1:12" ht="15" x14ac:dyDescent="0.25">
      <c r="A10" s="6"/>
      <c r="B10" t="s">
        <v>92</v>
      </c>
    </row>
    <row r="11" spans="1:12" ht="15" x14ac:dyDescent="0.25">
      <c r="A11" s="6"/>
    </row>
    <row r="12" spans="1:12" ht="15" x14ac:dyDescent="0.25">
      <c r="A12" s="6">
        <v>4</v>
      </c>
      <c r="B12" t="s">
        <v>99</v>
      </c>
    </row>
    <row r="13" spans="1:12" ht="15" x14ac:dyDescent="0.25">
      <c r="A13" s="6"/>
    </row>
    <row r="14" spans="1:12" ht="15" x14ac:dyDescent="0.25">
      <c r="A14" s="6">
        <v>5</v>
      </c>
      <c r="B14" t="s">
        <v>95</v>
      </c>
    </row>
    <row r="15" spans="1:12" ht="15" x14ac:dyDescent="0.25">
      <c r="A15" s="6"/>
      <c r="B15" t="s">
        <v>96</v>
      </c>
    </row>
    <row r="16" spans="1:12" ht="15" x14ac:dyDescent="0.25">
      <c r="A16" s="6"/>
    </row>
    <row r="17" spans="1:2" ht="15" x14ac:dyDescent="0.25">
      <c r="A17" s="6">
        <v>6</v>
      </c>
      <c r="B17" t="s">
        <v>97</v>
      </c>
    </row>
    <row r="18" spans="1:2" ht="15" x14ac:dyDescent="0.25">
      <c r="A18" s="6"/>
      <c r="B18" t="s">
        <v>98</v>
      </c>
    </row>
    <row r="19" spans="1:2" ht="15" x14ac:dyDescent="0.25">
      <c r="A19" s="6"/>
    </row>
    <row r="20" spans="1:2" ht="15" x14ac:dyDescent="0.25">
      <c r="A20" s="6"/>
    </row>
    <row r="21" spans="1:2" ht="15" x14ac:dyDescent="0.25">
      <c r="A21" s="6"/>
    </row>
    <row r="22" spans="1:2" ht="15" x14ac:dyDescent="0.25">
      <c r="A22" s="6"/>
    </row>
    <row r="23" spans="1:2" ht="15" x14ac:dyDescent="0.25">
      <c r="A23" s="6"/>
    </row>
    <row r="24" spans="1:2" ht="15" x14ac:dyDescent="0.25">
      <c r="A24" s="6"/>
    </row>
    <row r="25" spans="1:2" ht="15" x14ac:dyDescent="0.25">
      <c r="A25" s="6"/>
    </row>
    <row r="26" spans="1:2" ht="15" x14ac:dyDescent="0.25">
      <c r="A26" s="6"/>
    </row>
    <row r="27" spans="1:2" ht="15" x14ac:dyDescent="0.25">
      <c r="A27" s="6"/>
    </row>
    <row r="28" spans="1:2" ht="15" x14ac:dyDescent="0.25">
      <c r="A28" s="6"/>
    </row>
    <row r="29" spans="1:2" ht="15" x14ac:dyDescent="0.25">
      <c r="A29" s="6"/>
    </row>
    <row r="30" spans="1:2" ht="15" x14ac:dyDescent="0.25">
      <c r="A30" s="6"/>
    </row>
    <row r="31" spans="1:2" ht="15" x14ac:dyDescent="0.25">
      <c r="A31" s="6"/>
    </row>
    <row r="32" spans="1:2" ht="15" x14ac:dyDescent="0.25">
      <c r="A32" s="6"/>
    </row>
  </sheetData>
  <mergeCells count="2">
    <mergeCell ref="A2:L2"/>
    <mergeCell ref="A1:L1"/>
  </mergeCells>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zoomScaleNormal="100" workbookViewId="0">
      <selection activeCell="B1" sqref="B1:D1"/>
    </sheetView>
  </sheetViews>
  <sheetFormatPr defaultRowHeight="14.25" x14ac:dyDescent="0.45"/>
  <cols>
    <col min="1" max="1" width="44.1328125" customWidth="1"/>
    <col min="5" max="5" width="12.59765625" bestFit="1" customWidth="1"/>
    <col min="6" max="7" width="11.59765625" bestFit="1" customWidth="1"/>
  </cols>
  <sheetData>
    <row r="1" spans="1:19" ht="31.5" x14ac:dyDescent="0.5">
      <c r="A1" s="195" t="s">
        <v>158</v>
      </c>
      <c r="B1" s="262" t="s">
        <v>214</v>
      </c>
      <c r="C1" s="262"/>
      <c r="D1" s="262"/>
      <c r="E1" s="15" t="s">
        <v>100</v>
      </c>
      <c r="K1" s="261" t="s">
        <v>102</v>
      </c>
      <c r="L1" s="261"/>
      <c r="M1" s="261"/>
      <c r="N1" s="261"/>
      <c r="O1" s="261"/>
      <c r="P1" s="261"/>
    </row>
    <row r="2" spans="1:19" ht="15" x14ac:dyDescent="0.25">
      <c r="K2" s="18" t="s">
        <v>159</v>
      </c>
      <c r="S2" s="15"/>
    </row>
    <row r="3" spans="1:19" ht="15" x14ac:dyDescent="0.25">
      <c r="B3" s="255" t="s">
        <v>3</v>
      </c>
      <c r="C3" s="255"/>
      <c r="D3" s="256" t="s">
        <v>2</v>
      </c>
      <c r="E3" s="255"/>
      <c r="F3" s="255"/>
      <c r="G3" s="255"/>
      <c r="H3" s="255"/>
      <c r="S3" s="15"/>
    </row>
    <row r="4" spans="1:19" ht="12" customHeight="1" x14ac:dyDescent="0.45">
      <c r="B4" s="259" t="s">
        <v>194</v>
      </c>
      <c r="C4" s="259" t="s">
        <v>195</v>
      </c>
      <c r="D4" s="260">
        <v>2023</v>
      </c>
      <c r="E4" s="259">
        <f>+D4+1</f>
        <v>2024</v>
      </c>
      <c r="F4" s="259">
        <f t="shared" ref="F4:H4" si="0">+E4+1</f>
        <v>2025</v>
      </c>
      <c r="G4" s="259">
        <f t="shared" si="0"/>
        <v>2026</v>
      </c>
      <c r="H4" s="259">
        <f t="shared" si="0"/>
        <v>2027</v>
      </c>
      <c r="O4" s="15"/>
    </row>
    <row r="5" spans="1:19" s="109" customFormat="1" ht="12" customHeight="1" x14ac:dyDescent="0.45">
      <c r="B5" s="259"/>
      <c r="C5" s="259"/>
      <c r="D5" s="260"/>
      <c r="E5" s="259"/>
      <c r="F5" s="259"/>
      <c r="G5" s="259"/>
      <c r="H5" s="259"/>
      <c r="O5" s="15"/>
    </row>
    <row r="6" spans="1:19" ht="18" customHeight="1" x14ac:dyDescent="0.25">
      <c r="A6" s="110" t="s">
        <v>154</v>
      </c>
      <c r="B6" s="7"/>
      <c r="C6" s="7"/>
      <c r="D6" s="99"/>
      <c r="E6" s="34"/>
      <c r="F6" s="34"/>
      <c r="G6" s="34"/>
      <c r="H6" s="34"/>
    </row>
    <row r="7" spans="1:19" ht="15" x14ac:dyDescent="0.25">
      <c r="A7" s="26" t="s">
        <v>4</v>
      </c>
      <c r="B7" s="157"/>
      <c r="C7" s="154"/>
      <c r="D7" s="100">
        <f t="shared" ref="D7:H7" si="1">+C8</f>
        <v>0</v>
      </c>
      <c r="E7" s="28">
        <f t="shared" si="1"/>
        <v>0</v>
      </c>
      <c r="F7" s="28">
        <f t="shared" si="1"/>
        <v>0</v>
      </c>
      <c r="G7" s="28">
        <f t="shared" si="1"/>
        <v>0</v>
      </c>
      <c r="H7" s="28">
        <f t="shared" si="1"/>
        <v>0</v>
      </c>
    </row>
    <row r="8" spans="1:19" ht="15" x14ac:dyDescent="0.25">
      <c r="A8" s="26" t="s">
        <v>5</v>
      </c>
      <c r="B8" s="157"/>
      <c r="C8" s="154"/>
      <c r="D8" s="166"/>
      <c r="E8" s="157"/>
      <c r="F8" s="157"/>
      <c r="G8" s="157"/>
      <c r="H8" s="157"/>
    </row>
    <row r="9" spans="1:19" x14ac:dyDescent="0.45">
      <c r="A9" s="26" t="s">
        <v>6</v>
      </c>
      <c r="B9" s="27">
        <f>+B8-B7</f>
        <v>0</v>
      </c>
      <c r="C9" s="95">
        <f t="shared" ref="C9:H9" si="2">+C8-C7</f>
        <v>0</v>
      </c>
      <c r="D9" s="100">
        <f t="shared" si="2"/>
        <v>0</v>
      </c>
      <c r="E9" s="28">
        <f t="shared" si="2"/>
        <v>0</v>
      </c>
      <c r="F9" s="28">
        <f t="shared" si="2"/>
        <v>0</v>
      </c>
      <c r="G9" s="28">
        <f t="shared" si="2"/>
        <v>0</v>
      </c>
      <c r="H9" s="28">
        <f t="shared" si="2"/>
        <v>0</v>
      </c>
    </row>
    <row r="10" spans="1:19" ht="15" customHeight="1" x14ac:dyDescent="0.45">
      <c r="A10" s="26" t="s">
        <v>94</v>
      </c>
      <c r="B10" s="237" t="e">
        <f>+'Income Statement'!C7/AVERAGE(DATA!B7:B8)/12</f>
        <v>#DIV/0!</v>
      </c>
      <c r="C10" s="235" t="e">
        <f>+'Income Statement'!D7/AVERAGE(DATA!C7:C8)/12</f>
        <v>#DIV/0!</v>
      </c>
      <c r="D10" s="167"/>
      <c r="E10" s="168"/>
      <c r="F10" s="168"/>
      <c r="G10" s="168"/>
      <c r="H10" s="168"/>
    </row>
    <row r="11" spans="1:19" x14ac:dyDescent="0.45">
      <c r="B11" s="8"/>
      <c r="C11" s="8"/>
      <c r="D11" s="99"/>
      <c r="E11" s="34"/>
      <c r="F11" s="34"/>
      <c r="G11" s="34"/>
      <c r="H11" s="34"/>
    </row>
    <row r="12" spans="1:19" ht="18" customHeight="1" x14ac:dyDescent="0.45">
      <c r="A12" s="110" t="s">
        <v>153</v>
      </c>
      <c r="B12" s="8"/>
      <c r="C12" s="8"/>
      <c r="D12" s="99"/>
      <c r="E12" s="34"/>
      <c r="F12" s="34"/>
      <c r="G12" s="34"/>
      <c r="H12" s="34"/>
      <c r="M12" s="203"/>
    </row>
    <row r="13" spans="1:19" ht="15" x14ac:dyDescent="0.25">
      <c r="A13" s="32" t="s">
        <v>4</v>
      </c>
      <c r="B13" s="29"/>
      <c r="C13" s="96"/>
      <c r="D13" s="100">
        <f>C14</f>
        <v>0</v>
      </c>
      <c r="E13" s="28">
        <f t="shared" ref="E13:H13" si="3">+D14</f>
        <v>0</v>
      </c>
      <c r="F13" s="28">
        <f t="shared" si="3"/>
        <v>0</v>
      </c>
      <c r="G13" s="28">
        <f t="shared" si="3"/>
        <v>0</v>
      </c>
      <c r="H13" s="28">
        <f t="shared" si="3"/>
        <v>0</v>
      </c>
    </row>
    <row r="14" spans="1:19" ht="15" x14ac:dyDescent="0.25">
      <c r="A14" s="32" t="s">
        <v>5</v>
      </c>
      <c r="B14" s="30"/>
      <c r="C14" s="35"/>
      <c r="D14" s="166"/>
      <c r="E14" s="157"/>
      <c r="F14" s="157"/>
      <c r="G14" s="157"/>
      <c r="H14" s="157"/>
    </row>
    <row r="15" spans="1:19" ht="15" x14ac:dyDescent="0.25">
      <c r="A15" s="32" t="s">
        <v>6</v>
      </c>
      <c r="B15" s="30"/>
      <c r="C15" s="35"/>
      <c r="D15" s="100">
        <f t="shared" ref="D15" si="4">+D14-D13</f>
        <v>0</v>
      </c>
      <c r="E15" s="28">
        <f t="shared" ref="E15" si="5">+E14-E13</f>
        <v>0</v>
      </c>
      <c r="F15" s="28">
        <f t="shared" ref="F15" si="6">+F14-F13</f>
        <v>0</v>
      </c>
      <c r="G15" s="28">
        <f t="shared" ref="G15" si="7">+G14-G13</f>
        <v>0</v>
      </c>
      <c r="H15" s="28">
        <f t="shared" ref="H15" si="8">+H14-H13</f>
        <v>0</v>
      </c>
    </row>
    <row r="16" spans="1:19" ht="15" x14ac:dyDescent="0.25">
      <c r="A16" s="32" t="s">
        <v>94</v>
      </c>
      <c r="B16" s="36"/>
      <c r="C16" s="97"/>
      <c r="D16" s="169"/>
      <c r="E16" s="170"/>
      <c r="F16" s="170"/>
      <c r="G16" s="170"/>
      <c r="H16" s="170"/>
    </row>
    <row r="17" spans="1:14" ht="15" x14ac:dyDescent="0.25">
      <c r="B17" s="7"/>
      <c r="C17" s="7"/>
      <c r="D17" s="99"/>
      <c r="E17" s="34"/>
      <c r="F17" s="34"/>
      <c r="G17" s="34"/>
      <c r="H17" s="34"/>
    </row>
    <row r="18" spans="1:14" ht="18" customHeight="1" x14ac:dyDescent="0.25">
      <c r="A18" s="110" t="s">
        <v>155</v>
      </c>
      <c r="B18" s="7"/>
      <c r="C18" s="7"/>
      <c r="D18" s="99"/>
      <c r="E18" s="34"/>
      <c r="F18" s="34"/>
      <c r="G18" s="34"/>
      <c r="H18" s="34"/>
      <c r="N18" s="203"/>
    </row>
    <row r="19" spans="1:14" ht="15" x14ac:dyDescent="0.25">
      <c r="A19" s="26" t="s">
        <v>4</v>
      </c>
      <c r="B19" s="157"/>
      <c r="C19" s="95">
        <f>B20</f>
        <v>0</v>
      </c>
      <c r="D19" s="100">
        <f t="shared" ref="D19:H19" si="9">+C20</f>
        <v>0</v>
      </c>
      <c r="E19" s="28">
        <f t="shared" si="9"/>
        <v>0</v>
      </c>
      <c r="F19" s="28">
        <f t="shared" si="9"/>
        <v>0</v>
      </c>
      <c r="G19" s="28">
        <f t="shared" si="9"/>
        <v>0</v>
      </c>
      <c r="H19" s="28">
        <f t="shared" si="9"/>
        <v>0</v>
      </c>
    </row>
    <row r="20" spans="1:14" ht="15" x14ac:dyDescent="0.25">
      <c r="A20" s="26" t="s">
        <v>5</v>
      </c>
      <c r="B20" s="157"/>
      <c r="C20" s="154"/>
      <c r="D20" s="166"/>
      <c r="E20" s="157"/>
      <c r="F20" s="157"/>
      <c r="G20" s="157"/>
      <c r="H20" s="157"/>
    </row>
    <row r="21" spans="1:14" x14ac:dyDescent="0.45">
      <c r="A21" s="26" t="s">
        <v>6</v>
      </c>
      <c r="B21" s="27">
        <f>+B20-B19</f>
        <v>0</v>
      </c>
      <c r="C21" s="95">
        <f t="shared" ref="C21" si="10">+C20-C19</f>
        <v>0</v>
      </c>
      <c r="D21" s="100">
        <f t="shared" ref="D21" si="11">+D20-D19</f>
        <v>0</v>
      </c>
      <c r="E21" s="28">
        <f t="shared" ref="E21" si="12">+E20-E19</f>
        <v>0</v>
      </c>
      <c r="F21" s="28">
        <f t="shared" ref="F21" si="13">+F20-F19</f>
        <v>0</v>
      </c>
      <c r="G21" s="28">
        <f t="shared" ref="G21" si="14">+G20-G19</f>
        <v>0</v>
      </c>
      <c r="H21" s="28">
        <f t="shared" ref="H21" si="15">+H20-H19</f>
        <v>0</v>
      </c>
    </row>
    <row r="22" spans="1:14" ht="15" customHeight="1" x14ac:dyDescent="0.45">
      <c r="A22" s="26" t="s">
        <v>94</v>
      </c>
      <c r="B22" s="237" t="e">
        <f>+'Income Statement'!C9/AVERAGE(DATA!B19:B20)/12</f>
        <v>#DIV/0!</v>
      </c>
      <c r="C22" s="235" t="e">
        <f>+'Income Statement'!D9/AVERAGE(DATA!C19:C20)/12</f>
        <v>#DIV/0!</v>
      </c>
      <c r="D22" s="169"/>
      <c r="E22" s="170"/>
      <c r="F22" s="170"/>
      <c r="G22" s="170"/>
      <c r="H22" s="170"/>
    </row>
    <row r="23" spans="1:14" x14ac:dyDescent="0.45">
      <c r="B23" s="8"/>
      <c r="C23" s="8"/>
      <c r="D23" s="99"/>
      <c r="E23" s="34"/>
      <c r="F23" s="34"/>
      <c r="G23" s="34"/>
      <c r="H23" s="34"/>
      <c r="I23" s="115"/>
    </row>
    <row r="24" spans="1:14" ht="18" customHeight="1" x14ac:dyDescent="0.25">
      <c r="A24" s="110" t="s">
        <v>156</v>
      </c>
      <c r="B24" s="7"/>
      <c r="C24" s="7"/>
      <c r="D24" s="99"/>
      <c r="E24" s="34"/>
      <c r="F24" s="34"/>
      <c r="G24" s="34"/>
      <c r="H24" s="34"/>
      <c r="I24" s="115"/>
    </row>
    <row r="25" spans="1:14" ht="15" x14ac:dyDescent="0.25">
      <c r="A25" s="209" t="s">
        <v>4</v>
      </c>
      <c r="B25" s="29"/>
      <c r="C25" s="96"/>
      <c r="D25" s="100">
        <f t="shared" ref="D25:H25" si="16">+C26</f>
        <v>0</v>
      </c>
      <c r="E25" s="28">
        <f t="shared" si="16"/>
        <v>0</v>
      </c>
      <c r="F25" s="28">
        <f t="shared" si="16"/>
        <v>0</v>
      </c>
      <c r="G25" s="28">
        <f t="shared" si="16"/>
        <v>0</v>
      </c>
      <c r="H25" s="28">
        <f t="shared" si="16"/>
        <v>0</v>
      </c>
      <c r="I25" s="115"/>
    </row>
    <row r="26" spans="1:14" ht="15" x14ac:dyDescent="0.25">
      <c r="A26" s="209" t="s">
        <v>5</v>
      </c>
      <c r="B26" s="30"/>
      <c r="C26" s="35"/>
      <c r="D26" s="166"/>
      <c r="E26" s="157"/>
      <c r="F26" s="157"/>
      <c r="G26" s="157"/>
      <c r="H26" s="157"/>
      <c r="I26" s="115"/>
    </row>
    <row r="27" spans="1:14" ht="15" x14ac:dyDescent="0.25">
      <c r="A27" s="209" t="s">
        <v>6</v>
      </c>
      <c r="B27" s="30"/>
      <c r="C27" s="35"/>
      <c r="D27" s="100">
        <f t="shared" ref="D27" si="17">+D26-D25</f>
        <v>0</v>
      </c>
      <c r="E27" s="28">
        <f t="shared" ref="E27" si="18">+E26-E25</f>
        <v>0</v>
      </c>
      <c r="F27" s="28">
        <f t="shared" ref="F27" si="19">+F26-F25</f>
        <v>0</v>
      </c>
      <c r="G27" s="28">
        <f t="shared" ref="G27" si="20">+G26-G25</f>
        <v>0</v>
      </c>
      <c r="H27" s="28">
        <f t="shared" ref="H27" si="21">+H26-H25</f>
        <v>0</v>
      </c>
      <c r="I27" s="115"/>
    </row>
    <row r="28" spans="1:14" ht="15" x14ac:dyDescent="0.25">
      <c r="A28" s="209" t="s">
        <v>94</v>
      </c>
      <c r="B28" s="31"/>
      <c r="C28" s="97"/>
      <c r="D28" s="169"/>
      <c r="E28" s="170"/>
      <c r="F28" s="170"/>
      <c r="G28" s="170"/>
      <c r="H28" s="170"/>
      <c r="I28" s="115"/>
    </row>
    <row r="29" spans="1:14" ht="15" x14ac:dyDescent="0.25">
      <c r="B29" s="33"/>
      <c r="C29" s="33"/>
      <c r="D29" s="99"/>
      <c r="E29" s="34"/>
      <c r="F29" s="34"/>
      <c r="G29" s="34"/>
      <c r="H29" s="34"/>
      <c r="I29" s="115"/>
    </row>
    <row r="30" spans="1:14" ht="18" customHeight="1" x14ac:dyDescent="0.25">
      <c r="A30" s="113" t="s">
        <v>179</v>
      </c>
      <c r="B30" s="7"/>
      <c r="C30" s="7"/>
      <c r="D30" s="99"/>
      <c r="E30" s="34"/>
      <c r="F30" s="34"/>
      <c r="G30" s="34"/>
      <c r="H30" s="34"/>
      <c r="I30" s="115"/>
    </row>
    <row r="31" spans="1:14" ht="15" x14ac:dyDescent="0.25">
      <c r="A31" s="112" t="s">
        <v>4</v>
      </c>
      <c r="B31" s="157"/>
      <c r="C31" s="154"/>
      <c r="D31" s="100">
        <f t="shared" ref="D31:H31" si="22">+C32</f>
        <v>0</v>
      </c>
      <c r="E31" s="28">
        <f t="shared" si="22"/>
        <v>0</v>
      </c>
      <c r="F31" s="28">
        <f t="shared" si="22"/>
        <v>0</v>
      </c>
      <c r="G31" s="28">
        <f t="shared" si="22"/>
        <v>0</v>
      </c>
      <c r="H31" s="28">
        <f t="shared" si="22"/>
        <v>0</v>
      </c>
      <c r="I31" s="115"/>
    </row>
    <row r="32" spans="1:14" ht="15" x14ac:dyDescent="0.25">
      <c r="A32" s="112" t="s">
        <v>5</v>
      </c>
      <c r="B32" s="157"/>
      <c r="C32" s="154"/>
      <c r="D32" s="166"/>
      <c r="E32" s="157"/>
      <c r="F32" s="157"/>
      <c r="G32" s="157"/>
      <c r="H32" s="157"/>
      <c r="I32" s="115"/>
    </row>
    <row r="33" spans="1:17" x14ac:dyDescent="0.45">
      <c r="A33" s="112" t="s">
        <v>6</v>
      </c>
      <c r="B33" s="27">
        <f>+B32-B31</f>
        <v>0</v>
      </c>
      <c r="C33" s="95">
        <f t="shared" ref="C33" si="23">+C32-C31</f>
        <v>0</v>
      </c>
      <c r="D33" s="100">
        <f t="shared" ref="D33" si="24">+D32-D31</f>
        <v>0</v>
      </c>
      <c r="E33" s="28">
        <f t="shared" ref="E33" si="25">+E32-E31</f>
        <v>0</v>
      </c>
      <c r="F33" s="28">
        <f t="shared" ref="F33" si="26">+F32-F31</f>
        <v>0</v>
      </c>
      <c r="G33" s="28">
        <f t="shared" ref="G33" si="27">+G32-G31</f>
        <v>0</v>
      </c>
      <c r="H33" s="28">
        <f t="shared" ref="H33" si="28">+H32-H31</f>
        <v>0</v>
      </c>
    </row>
    <row r="34" spans="1:17" ht="15" customHeight="1" x14ac:dyDescent="0.45">
      <c r="A34" s="112" t="s">
        <v>94</v>
      </c>
      <c r="B34" s="237" t="e">
        <f>+'Income Statement'!C11/AVERAGE(DATA!B31:B32)/12</f>
        <v>#DIV/0!</v>
      </c>
      <c r="C34" s="235" t="e">
        <f>+'Income Statement'!D11/AVERAGE(DATA!C31:C32)/12</f>
        <v>#DIV/0!</v>
      </c>
      <c r="D34" s="167"/>
      <c r="E34" s="168"/>
      <c r="F34" s="168"/>
      <c r="G34" s="168"/>
      <c r="H34" s="168"/>
    </row>
    <row r="35" spans="1:17" x14ac:dyDescent="0.45">
      <c r="A35" s="111"/>
      <c r="B35" s="8"/>
      <c r="C35" s="8"/>
      <c r="D35" s="99"/>
      <c r="E35" s="34"/>
      <c r="F35" s="34"/>
      <c r="G35" s="34"/>
      <c r="H35" s="34"/>
    </row>
    <row r="36" spans="1:17" ht="18" customHeight="1" x14ac:dyDescent="0.25">
      <c r="A36" s="113" t="s">
        <v>180</v>
      </c>
      <c r="B36" s="7"/>
      <c r="C36" s="7"/>
      <c r="D36" s="99"/>
      <c r="E36" s="34"/>
      <c r="F36" s="34"/>
      <c r="G36" s="34"/>
      <c r="H36" s="34"/>
    </row>
    <row r="37" spans="1:17" ht="15" x14ac:dyDescent="0.25">
      <c r="A37" s="32" t="s">
        <v>4</v>
      </c>
      <c r="B37" s="29"/>
      <c r="C37" s="96"/>
      <c r="D37" s="100">
        <f t="shared" ref="D37:H37" si="29">+C38</f>
        <v>0</v>
      </c>
      <c r="E37" s="28">
        <f t="shared" si="29"/>
        <v>0</v>
      </c>
      <c r="F37" s="28">
        <f t="shared" si="29"/>
        <v>0</v>
      </c>
      <c r="G37" s="28">
        <f t="shared" si="29"/>
        <v>0</v>
      </c>
      <c r="H37" s="28">
        <f t="shared" si="29"/>
        <v>0</v>
      </c>
    </row>
    <row r="38" spans="1:17" ht="15" x14ac:dyDescent="0.25">
      <c r="A38" s="32" t="s">
        <v>5</v>
      </c>
      <c r="B38" s="30"/>
      <c r="C38" s="35"/>
      <c r="D38" s="166"/>
      <c r="E38" s="157"/>
      <c r="F38" s="157"/>
      <c r="G38" s="157"/>
      <c r="H38" s="157"/>
    </row>
    <row r="39" spans="1:17" ht="15" x14ac:dyDescent="0.25">
      <c r="A39" s="32" t="s">
        <v>6</v>
      </c>
      <c r="B39" s="30"/>
      <c r="C39" s="35"/>
      <c r="D39" s="171">
        <f t="shared" ref="D39" si="30">+D38-D37</f>
        <v>0</v>
      </c>
      <c r="E39" s="172">
        <f t="shared" ref="E39" si="31">+E38-E37</f>
        <v>0</v>
      </c>
      <c r="F39" s="172">
        <f t="shared" ref="F39" si="32">+F38-F37</f>
        <v>0</v>
      </c>
      <c r="G39" s="172">
        <f t="shared" ref="G39" si="33">+G38-G37</f>
        <v>0</v>
      </c>
      <c r="H39" s="172">
        <f t="shared" ref="H39" si="34">+H38-H37</f>
        <v>0</v>
      </c>
    </row>
    <row r="40" spans="1:17" ht="15" x14ac:dyDescent="0.25">
      <c r="A40" s="32" t="s">
        <v>94</v>
      </c>
      <c r="B40" s="31"/>
      <c r="C40" s="97"/>
      <c r="D40" s="169"/>
      <c r="E40" s="170"/>
      <c r="F40" s="170"/>
      <c r="G40" s="170"/>
      <c r="H40" s="170"/>
    </row>
    <row r="41" spans="1:17" ht="15" x14ac:dyDescent="0.25">
      <c r="D41" s="114"/>
      <c r="E41" s="114"/>
      <c r="F41" s="114"/>
      <c r="G41" s="114"/>
      <c r="H41" s="114"/>
    </row>
    <row r="42" spans="1:17" s="81" customFormat="1" ht="18" customHeight="1" x14ac:dyDescent="0.25">
      <c r="D42" s="257" t="s">
        <v>152</v>
      </c>
      <c r="E42" s="257"/>
      <c r="F42" s="257"/>
      <c r="G42" s="257"/>
      <c r="H42" s="257"/>
      <c r="I42" s="257" t="s">
        <v>157</v>
      </c>
      <c r="J42" s="257"/>
      <c r="K42" s="257"/>
      <c r="L42" s="257"/>
      <c r="M42" s="257"/>
    </row>
    <row r="43" spans="1:17" s="81" customFormat="1" ht="18" customHeight="1" x14ac:dyDescent="0.25">
      <c r="A43" s="234" t="s">
        <v>20</v>
      </c>
      <c r="B43" s="75"/>
      <c r="C43" s="75"/>
      <c r="D43" s="116">
        <f>+D4</f>
        <v>2023</v>
      </c>
      <c r="E43" s="116">
        <f t="shared" ref="E43:H43" si="35">+E4</f>
        <v>2024</v>
      </c>
      <c r="F43" s="116">
        <f t="shared" si="35"/>
        <v>2025</v>
      </c>
      <c r="G43" s="116">
        <f t="shared" si="35"/>
        <v>2026</v>
      </c>
      <c r="H43" s="116">
        <f t="shared" si="35"/>
        <v>2027</v>
      </c>
      <c r="I43" s="116">
        <f>+D4</f>
        <v>2023</v>
      </c>
      <c r="J43" s="116">
        <f t="shared" ref="J43:M43" si="36">+E4</f>
        <v>2024</v>
      </c>
      <c r="K43" s="116">
        <f t="shared" si="36"/>
        <v>2025</v>
      </c>
      <c r="L43" s="116">
        <f t="shared" si="36"/>
        <v>2026</v>
      </c>
      <c r="M43" s="116">
        <f t="shared" si="36"/>
        <v>2027</v>
      </c>
    </row>
    <row r="44" spans="1:17" ht="15" x14ac:dyDescent="0.25">
      <c r="A44" s="252" t="s">
        <v>118</v>
      </c>
      <c r="B44" s="253"/>
      <c r="C44" s="253"/>
      <c r="D44" s="157">
        <v>0</v>
      </c>
      <c r="E44" s="157">
        <v>0</v>
      </c>
      <c r="F44" s="157">
        <v>0</v>
      </c>
      <c r="G44" s="157">
        <v>0</v>
      </c>
      <c r="H44" s="154">
        <v>0</v>
      </c>
      <c r="I44" s="173"/>
      <c r="J44" s="174"/>
      <c r="K44" s="174"/>
      <c r="L44" s="174"/>
      <c r="M44" s="174"/>
    </row>
    <row r="45" spans="1:17" ht="15" x14ac:dyDescent="0.25">
      <c r="A45" s="252" t="s">
        <v>119</v>
      </c>
      <c r="B45" s="253"/>
      <c r="C45" s="253"/>
      <c r="D45" s="157">
        <v>0</v>
      </c>
      <c r="E45" s="157">
        <v>0</v>
      </c>
      <c r="F45" s="157">
        <v>0</v>
      </c>
      <c r="G45" s="157">
        <v>0</v>
      </c>
      <c r="H45" s="154">
        <v>0</v>
      </c>
      <c r="I45" s="173"/>
      <c r="J45" s="174"/>
      <c r="K45" s="174"/>
      <c r="L45" s="174"/>
      <c r="M45" s="174"/>
      <c r="Q45" s="202"/>
    </row>
    <row r="46" spans="1:17" x14ac:dyDescent="0.45">
      <c r="A46" s="252"/>
      <c r="B46" s="253"/>
      <c r="C46" s="253"/>
      <c r="D46" s="157"/>
      <c r="E46" s="157"/>
      <c r="F46" s="157"/>
      <c r="G46" s="157"/>
      <c r="H46" s="154"/>
      <c r="I46" s="173"/>
      <c r="J46" s="174"/>
      <c r="K46" s="174"/>
      <c r="L46" s="174"/>
      <c r="M46" s="174"/>
    </row>
    <row r="47" spans="1:17" s="163" customFormat="1" ht="15" customHeight="1" x14ac:dyDescent="0.45">
      <c r="A47" s="199" t="s">
        <v>196</v>
      </c>
      <c r="B47" s="200"/>
      <c r="C47" s="201"/>
      <c r="D47" s="157"/>
      <c r="E47" s="157"/>
      <c r="F47" s="157"/>
      <c r="G47" s="157"/>
      <c r="H47" s="154"/>
      <c r="I47" s="173"/>
      <c r="J47" s="174"/>
      <c r="K47" s="174"/>
      <c r="L47" s="174"/>
      <c r="M47" s="174"/>
    </row>
    <row r="48" spans="1:17" s="163" customFormat="1" ht="15" customHeight="1" x14ac:dyDescent="0.45">
      <c r="A48" s="199" t="s">
        <v>197</v>
      </c>
      <c r="B48" s="200"/>
      <c r="C48" s="201"/>
      <c r="D48" s="157"/>
      <c r="E48" s="157"/>
      <c r="F48" s="157"/>
      <c r="G48" s="157"/>
      <c r="H48" s="154"/>
      <c r="I48" s="173"/>
      <c r="J48" s="174"/>
      <c r="K48" s="174"/>
      <c r="L48" s="174"/>
      <c r="M48" s="174"/>
    </row>
    <row r="49" spans="1:13" s="163" customFormat="1" ht="15" customHeight="1" x14ac:dyDescent="0.45">
      <c r="A49" s="199" t="s">
        <v>198</v>
      </c>
      <c r="B49" s="200"/>
      <c r="C49" s="201"/>
      <c r="D49" s="157"/>
      <c r="E49" s="157"/>
      <c r="F49" s="157"/>
      <c r="G49" s="157"/>
      <c r="H49" s="154"/>
      <c r="I49" s="173"/>
      <c r="J49" s="174"/>
      <c r="K49" s="174"/>
      <c r="L49" s="174"/>
      <c r="M49" s="174"/>
    </row>
    <row r="50" spans="1:13" s="163" customFormat="1" ht="15" customHeight="1" x14ac:dyDescent="0.45">
      <c r="A50" s="199" t="s">
        <v>199</v>
      </c>
      <c r="B50" s="200"/>
      <c r="C50" s="201"/>
      <c r="D50" s="157"/>
      <c r="E50" s="157"/>
      <c r="F50" s="157"/>
      <c r="G50" s="157"/>
      <c r="H50" s="154"/>
      <c r="I50" s="173"/>
      <c r="J50" s="174"/>
      <c r="K50" s="174"/>
      <c r="L50" s="174"/>
      <c r="M50" s="174"/>
    </row>
    <row r="51" spans="1:13" s="163" customFormat="1" ht="15" customHeight="1" x14ac:dyDescent="0.45">
      <c r="A51" s="199" t="s">
        <v>200</v>
      </c>
      <c r="B51" s="200"/>
      <c r="C51" s="201"/>
      <c r="D51" s="157"/>
      <c r="E51" s="178"/>
      <c r="F51" s="178"/>
      <c r="G51" s="178"/>
      <c r="H51" s="154"/>
      <c r="I51" s="173"/>
      <c r="J51" s="174"/>
      <c r="K51" s="174"/>
      <c r="L51" s="174"/>
      <c r="M51" s="174"/>
    </row>
    <row r="52" spans="1:13" s="163" customFormat="1" ht="15" customHeight="1" x14ac:dyDescent="0.45">
      <c r="A52" s="199" t="s">
        <v>201</v>
      </c>
      <c r="B52" s="200"/>
      <c r="C52" s="201"/>
      <c r="D52" s="157"/>
      <c r="E52" s="178"/>
      <c r="F52" s="178"/>
      <c r="G52" s="178"/>
      <c r="H52" s="154"/>
      <c r="I52" s="173"/>
      <c r="J52" s="174"/>
      <c r="K52" s="174"/>
      <c r="L52" s="174"/>
      <c r="M52" s="174"/>
    </row>
    <row r="53" spans="1:13" s="163" customFormat="1" ht="15" customHeight="1" x14ac:dyDescent="0.45">
      <c r="A53" s="199" t="s">
        <v>202</v>
      </c>
      <c r="B53" s="200"/>
      <c r="C53" s="201"/>
      <c r="D53" s="157"/>
      <c r="E53" s="157"/>
      <c r="F53" s="157"/>
      <c r="G53" s="157"/>
      <c r="H53" s="154"/>
      <c r="I53" s="173"/>
      <c r="J53" s="174"/>
      <c r="K53" s="174"/>
      <c r="L53" s="174"/>
      <c r="M53" s="174"/>
    </row>
    <row r="54" spans="1:13" ht="15" customHeight="1" x14ac:dyDescent="0.45">
      <c r="A54" s="252" t="s">
        <v>121</v>
      </c>
      <c r="B54" s="253"/>
      <c r="C54" s="254"/>
      <c r="D54" s="157"/>
      <c r="E54" s="157"/>
      <c r="F54" s="157"/>
      <c r="G54" s="157"/>
      <c r="H54" s="154"/>
      <c r="I54" s="173"/>
      <c r="J54" s="174"/>
      <c r="K54" s="174"/>
      <c r="L54" s="174"/>
      <c r="M54" s="174"/>
    </row>
    <row r="55" spans="1:13" ht="15" customHeight="1" x14ac:dyDescent="0.45">
      <c r="A55" s="252" t="s">
        <v>120</v>
      </c>
      <c r="B55" s="253"/>
      <c r="C55" s="254"/>
      <c r="D55" s="157"/>
      <c r="E55" s="157"/>
      <c r="F55" s="157"/>
      <c r="G55" s="157"/>
      <c r="H55" s="154"/>
      <c r="I55" s="173"/>
      <c r="J55" s="174"/>
      <c r="K55" s="174"/>
      <c r="L55" s="174"/>
      <c r="M55" s="174"/>
    </row>
    <row r="56" spans="1:13" ht="15" customHeight="1" x14ac:dyDescent="0.45">
      <c r="A56" s="252" t="s">
        <v>122</v>
      </c>
      <c r="B56" s="253"/>
      <c r="C56" s="254"/>
      <c r="D56" s="157"/>
      <c r="E56" s="157"/>
      <c r="F56" s="157"/>
      <c r="G56" s="157"/>
      <c r="H56" s="154"/>
      <c r="I56" s="173"/>
      <c r="J56" s="174"/>
      <c r="K56" s="174"/>
      <c r="L56" s="174"/>
      <c r="M56" s="174"/>
    </row>
    <row r="57" spans="1:13" x14ac:dyDescent="0.45">
      <c r="A57" s="252" t="s">
        <v>125</v>
      </c>
      <c r="B57" s="253"/>
      <c r="C57" s="253"/>
      <c r="D57" s="157"/>
      <c r="E57" s="157"/>
      <c r="F57" s="157"/>
      <c r="G57" s="157"/>
      <c r="H57" s="154"/>
      <c r="I57" s="173"/>
      <c r="J57" s="174"/>
      <c r="K57" s="174"/>
      <c r="L57" s="174"/>
      <c r="M57" s="174"/>
    </row>
    <row r="58" spans="1:13" x14ac:dyDescent="0.45">
      <c r="A58" s="252" t="s">
        <v>123</v>
      </c>
      <c r="B58" s="253"/>
      <c r="C58" s="253"/>
      <c r="D58" s="157"/>
      <c r="E58" s="157"/>
      <c r="F58" s="157"/>
      <c r="G58" s="157"/>
      <c r="H58" s="154"/>
      <c r="I58" s="173"/>
      <c r="J58" s="174"/>
      <c r="K58" s="174"/>
      <c r="L58" s="174"/>
      <c r="M58" s="174"/>
    </row>
    <row r="59" spans="1:13" ht="15" x14ac:dyDescent="0.25">
      <c r="A59" s="252" t="s">
        <v>124</v>
      </c>
      <c r="B59" s="253"/>
      <c r="C59" s="253"/>
      <c r="D59" s="157"/>
      <c r="E59" s="157"/>
      <c r="F59" s="157"/>
      <c r="G59" s="157"/>
      <c r="H59" s="154"/>
      <c r="I59" s="173"/>
      <c r="J59" s="174"/>
      <c r="K59" s="174"/>
      <c r="L59" s="174"/>
      <c r="M59" s="174"/>
    </row>
    <row r="60" spans="1:13" ht="15" x14ac:dyDescent="0.25">
      <c r="A60" s="252" t="s">
        <v>126</v>
      </c>
      <c r="B60" s="253"/>
      <c r="C60" s="253"/>
      <c r="D60" s="157"/>
      <c r="E60" s="157"/>
      <c r="F60" s="157"/>
      <c r="G60" s="157"/>
      <c r="H60" s="154"/>
      <c r="I60" s="173"/>
      <c r="J60" s="174"/>
      <c r="K60" s="174"/>
      <c r="L60" s="174"/>
      <c r="M60" s="174"/>
    </row>
    <row r="61" spans="1:13" x14ac:dyDescent="0.45">
      <c r="A61" s="252" t="s">
        <v>127</v>
      </c>
      <c r="B61" s="253"/>
      <c r="C61" s="253"/>
      <c r="D61" s="157"/>
      <c r="E61" s="157"/>
      <c r="F61" s="157"/>
      <c r="G61" s="157"/>
      <c r="H61" s="154"/>
      <c r="I61" s="173"/>
      <c r="J61" s="174"/>
      <c r="K61" s="174"/>
      <c r="L61" s="174"/>
      <c r="M61" s="174"/>
    </row>
    <row r="62" spans="1:13" s="163" customFormat="1" ht="15" customHeight="1" x14ac:dyDescent="0.45">
      <c r="A62" s="199" t="s">
        <v>219</v>
      </c>
      <c r="B62" s="200"/>
      <c r="C62" s="201"/>
      <c r="D62" s="157"/>
      <c r="E62" s="178"/>
      <c r="F62" s="178"/>
      <c r="G62" s="178"/>
      <c r="H62" s="154"/>
      <c r="I62" s="173"/>
      <c r="J62" s="174"/>
      <c r="K62" s="174"/>
      <c r="L62" s="174"/>
      <c r="M62" s="174"/>
    </row>
    <row r="63" spans="1:13" x14ac:dyDescent="0.45">
      <c r="A63" s="252" t="s">
        <v>9</v>
      </c>
      <c r="B63" s="253"/>
      <c r="C63" s="253"/>
      <c r="D63" s="157"/>
      <c r="E63" s="157"/>
      <c r="F63" s="157"/>
      <c r="G63" s="157"/>
      <c r="H63" s="154"/>
      <c r="I63" s="173"/>
      <c r="J63" s="174"/>
      <c r="K63" s="174"/>
      <c r="L63" s="174"/>
      <c r="M63" s="174"/>
    </row>
    <row r="64" spans="1:13" ht="15" x14ac:dyDescent="0.25">
      <c r="A64" s="252" t="s">
        <v>130</v>
      </c>
      <c r="B64" s="253"/>
      <c r="C64" s="253"/>
      <c r="D64" s="157"/>
      <c r="E64" s="157"/>
      <c r="F64" s="157"/>
      <c r="G64" s="157"/>
      <c r="H64" s="154"/>
      <c r="I64" s="173"/>
      <c r="J64" s="174"/>
      <c r="K64" s="174"/>
      <c r="L64" s="174"/>
      <c r="M64" s="174"/>
    </row>
    <row r="65" spans="1:20" ht="15" x14ac:dyDescent="0.25">
      <c r="A65" s="252" t="s">
        <v>177</v>
      </c>
      <c r="B65" s="253"/>
      <c r="C65" s="253"/>
      <c r="D65" s="157"/>
      <c r="E65" s="157"/>
      <c r="F65" s="157"/>
      <c r="G65" s="157"/>
      <c r="H65" s="154"/>
      <c r="I65" s="173"/>
      <c r="J65" s="174"/>
      <c r="K65" s="174"/>
      <c r="L65" s="174"/>
      <c r="M65" s="174"/>
    </row>
    <row r="66" spans="1:20" ht="15" x14ac:dyDescent="0.25">
      <c r="A66" s="252" t="s">
        <v>128</v>
      </c>
      <c r="B66" s="253"/>
      <c r="C66" s="253"/>
      <c r="D66" s="157"/>
      <c r="E66" s="157"/>
      <c r="F66" s="157"/>
      <c r="G66" s="157"/>
      <c r="H66" s="154"/>
      <c r="I66" s="173"/>
      <c r="J66" s="174"/>
      <c r="K66" s="174"/>
      <c r="L66" s="174"/>
      <c r="M66" s="174"/>
    </row>
    <row r="67" spans="1:20" ht="15" x14ac:dyDescent="0.25">
      <c r="A67" s="252" t="s">
        <v>129</v>
      </c>
      <c r="B67" s="253"/>
      <c r="C67" s="253"/>
      <c r="D67" s="157"/>
      <c r="E67" s="157"/>
      <c r="F67" s="157"/>
      <c r="G67" s="157"/>
      <c r="H67" s="154"/>
      <c r="I67" s="173"/>
      <c r="J67" s="174"/>
      <c r="K67" s="174"/>
      <c r="L67" s="174"/>
      <c r="M67" s="174"/>
      <c r="T67" s="203"/>
    </row>
    <row r="68" spans="1:20" ht="15" x14ac:dyDescent="0.25">
      <c r="A68" s="252" t="s">
        <v>181</v>
      </c>
      <c r="B68" s="253"/>
      <c r="C68" s="253"/>
      <c r="D68" s="157"/>
      <c r="E68" s="157"/>
      <c r="F68" s="157"/>
      <c r="G68" s="157"/>
      <c r="H68" s="154"/>
      <c r="I68" s="173"/>
      <c r="J68" s="174"/>
      <c r="K68" s="174"/>
      <c r="L68" s="174"/>
      <c r="M68" s="174"/>
    </row>
    <row r="69" spans="1:20" ht="15" x14ac:dyDescent="0.25">
      <c r="A69" s="115"/>
      <c r="B69" s="115"/>
      <c r="C69" s="115"/>
      <c r="D69" s="115"/>
      <c r="E69" s="115"/>
      <c r="F69" s="115"/>
      <c r="G69" s="115"/>
      <c r="H69" s="115"/>
      <c r="I69" s="258" t="s">
        <v>110</v>
      </c>
      <c r="J69" s="258"/>
      <c r="K69" s="258"/>
      <c r="L69" s="258"/>
      <c r="M69" s="258"/>
    </row>
    <row r="70" spans="1:20" ht="15" x14ac:dyDescent="0.25">
      <c r="A70" s="115" t="s">
        <v>178</v>
      </c>
      <c r="B70" s="115"/>
      <c r="C70" s="115"/>
      <c r="D70" s="115"/>
      <c r="E70" s="115"/>
      <c r="F70" s="115"/>
      <c r="G70" s="115"/>
      <c r="H70" s="115"/>
    </row>
    <row r="71" spans="1:20" ht="15" x14ac:dyDescent="0.25">
      <c r="A71" s="115"/>
      <c r="B71" s="115"/>
      <c r="C71" s="115"/>
      <c r="D71" s="115"/>
      <c r="E71" s="115"/>
      <c r="F71" s="115"/>
      <c r="G71" s="115"/>
      <c r="H71" s="115"/>
    </row>
    <row r="72" spans="1:20" ht="15" x14ac:dyDescent="0.25">
      <c r="A72" s="115" t="s">
        <v>109</v>
      </c>
      <c r="B72" s="115"/>
      <c r="C72" s="115"/>
      <c r="D72" s="115"/>
      <c r="E72" s="115"/>
      <c r="F72" s="115"/>
      <c r="G72" s="115"/>
      <c r="H72" s="115"/>
      <c r="I72" s="174">
        <v>0</v>
      </c>
      <c r="J72" s="174">
        <v>0</v>
      </c>
      <c r="K72" s="174">
        <v>0</v>
      </c>
      <c r="L72" s="174">
        <v>0</v>
      </c>
      <c r="M72" s="174">
        <v>0</v>
      </c>
    </row>
    <row r="73" spans="1:20" ht="15" x14ac:dyDescent="0.25">
      <c r="A73" s="115" t="s">
        <v>111</v>
      </c>
      <c r="B73" s="115"/>
      <c r="C73" s="115"/>
      <c r="D73" s="115"/>
      <c r="E73" s="115"/>
      <c r="F73" s="115"/>
      <c r="G73" s="115"/>
      <c r="H73" s="115"/>
    </row>
    <row r="74" spans="1:20" ht="15" x14ac:dyDescent="0.25">
      <c r="A74" s="115"/>
      <c r="B74" s="115"/>
      <c r="C74" s="115"/>
      <c r="D74" s="115"/>
      <c r="E74" s="115"/>
      <c r="F74" s="115"/>
      <c r="G74" s="115"/>
      <c r="H74" s="115"/>
    </row>
    <row r="75" spans="1:20" ht="15" x14ac:dyDescent="0.25">
      <c r="A75" s="115"/>
      <c r="B75" s="115"/>
      <c r="C75" s="115"/>
      <c r="D75" s="115"/>
      <c r="E75" s="115"/>
      <c r="F75" s="115"/>
      <c r="G75" s="115"/>
      <c r="H75" s="115"/>
    </row>
    <row r="76" spans="1:20" ht="15" x14ac:dyDescent="0.25">
      <c r="A76" s="115"/>
      <c r="B76" s="115"/>
      <c r="C76" s="115"/>
      <c r="D76" s="115"/>
      <c r="E76" s="115"/>
      <c r="F76" s="115"/>
      <c r="G76" s="115"/>
      <c r="H76" s="115"/>
    </row>
    <row r="77" spans="1:20" ht="15" x14ac:dyDescent="0.25">
      <c r="A77" s="115"/>
      <c r="B77" s="115"/>
      <c r="C77" s="115"/>
      <c r="D77" s="115"/>
      <c r="E77" s="115"/>
      <c r="F77" s="115"/>
      <c r="G77" s="115"/>
      <c r="H77" s="115"/>
    </row>
    <row r="79" spans="1:20" ht="15" x14ac:dyDescent="0.25">
      <c r="H79" s="163"/>
    </row>
    <row r="81" spans="4:4" ht="15" x14ac:dyDescent="0.25">
      <c r="D81" s="203"/>
    </row>
  </sheetData>
  <mergeCells count="31">
    <mergeCell ref="K1:P1"/>
    <mergeCell ref="B1:D1"/>
    <mergeCell ref="A68:C68"/>
    <mergeCell ref="A44:C44"/>
    <mergeCell ref="A45:C45"/>
    <mergeCell ref="A46:C46"/>
    <mergeCell ref="A57:C57"/>
    <mergeCell ref="A58:C58"/>
    <mergeCell ref="A59:C59"/>
    <mergeCell ref="A60:C60"/>
    <mergeCell ref="A61:C61"/>
    <mergeCell ref="I42:M42"/>
    <mergeCell ref="I69:M69"/>
    <mergeCell ref="A63:C63"/>
    <mergeCell ref="A64:C64"/>
    <mergeCell ref="A65:C65"/>
    <mergeCell ref="A66:C66"/>
    <mergeCell ref="A67:C67"/>
    <mergeCell ref="A56:C56"/>
    <mergeCell ref="A54:C54"/>
    <mergeCell ref="A55:C55"/>
    <mergeCell ref="B3:C3"/>
    <mergeCell ref="D3:H3"/>
    <mergeCell ref="D42:H42"/>
    <mergeCell ref="B4:B5"/>
    <mergeCell ref="C4:C5"/>
    <mergeCell ref="D4:D5"/>
    <mergeCell ref="E4:E5"/>
    <mergeCell ref="F4:F5"/>
    <mergeCell ref="G4:G5"/>
    <mergeCell ref="H4:H5"/>
  </mergeCells>
  <pageMargins left="0.75" right="0.7" top="0.5" bottom="0.5" header="0.3" footer="0.3"/>
  <pageSetup scale="54" orientation="landscape" r:id="rId1"/>
  <rowBreaks count="1" manualBreakCount="1">
    <brk id="40" max="16383" man="1"/>
  </rowBreaks>
  <ignoredErrors>
    <ignoredError sqref="B10:C21" evalError="1"/>
    <ignoredError sqref="B22:C22 B34:C34" evalError="1" unlockedFormula="1"/>
    <ignoredError sqref="B23:C3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7"/>
  <sheetViews>
    <sheetView zoomScaleNormal="100" workbookViewId="0">
      <selection sqref="A1:H1"/>
    </sheetView>
  </sheetViews>
  <sheetFormatPr defaultRowHeight="15" customHeight="1" x14ac:dyDescent="0.45"/>
  <cols>
    <col min="1" max="1" width="82" customWidth="1"/>
    <col min="2" max="2" width="13.265625" customWidth="1"/>
    <col min="3" max="9" width="10.59765625" customWidth="1"/>
    <col min="10" max="10" width="14.1328125" customWidth="1"/>
    <col min="11" max="15" width="10.59765625" customWidth="1"/>
  </cols>
  <sheetData>
    <row r="1" spans="1:15" ht="21" customHeight="1" x14ac:dyDescent="0.55000000000000004">
      <c r="A1" s="275" t="str">
        <f>+DATA!B1</f>
        <v>ABC Corp</v>
      </c>
      <c r="B1" s="275"/>
      <c r="C1" s="275"/>
      <c r="D1" s="275"/>
      <c r="E1" s="275"/>
      <c r="F1" s="275"/>
      <c r="G1" s="275"/>
      <c r="H1" s="275"/>
      <c r="I1" s="276" t="s">
        <v>102</v>
      </c>
      <c r="J1" s="276"/>
      <c r="K1" s="276"/>
      <c r="L1" s="276"/>
      <c r="M1" s="276"/>
      <c r="N1" s="276"/>
    </row>
    <row r="2" spans="1:15" ht="15" customHeight="1" x14ac:dyDescent="0.45">
      <c r="D2" s="274" t="s">
        <v>2</v>
      </c>
      <c r="E2" s="274"/>
      <c r="F2" s="274"/>
      <c r="G2" s="274"/>
      <c r="H2" s="274"/>
      <c r="I2" s="276"/>
      <c r="J2" s="276"/>
      <c r="K2" s="276"/>
      <c r="L2" s="276"/>
      <c r="M2" s="276"/>
      <c r="N2" s="276"/>
    </row>
    <row r="3" spans="1:15" ht="15" customHeight="1" x14ac:dyDescent="0.45">
      <c r="D3" s="277">
        <f>+DATA!D$4</f>
        <v>2023</v>
      </c>
      <c r="E3" s="277">
        <f>+DATA!E$4</f>
        <v>2024</v>
      </c>
      <c r="F3" s="277">
        <f>+DATA!F$4</f>
        <v>2025</v>
      </c>
      <c r="G3" s="277">
        <f>+DATA!G$4</f>
        <v>2026</v>
      </c>
      <c r="H3" s="277">
        <f>+DATA!H$4</f>
        <v>2027</v>
      </c>
    </row>
    <row r="4" spans="1:15" ht="15" customHeight="1" x14ac:dyDescent="0.45">
      <c r="D4" s="278"/>
      <c r="E4" s="278"/>
      <c r="F4" s="278"/>
      <c r="G4" s="278"/>
      <c r="H4" s="278"/>
    </row>
    <row r="5" spans="1:15" ht="15" customHeight="1" x14ac:dyDescent="0.25">
      <c r="A5" s="47" t="s">
        <v>160</v>
      </c>
      <c r="D5" s="157"/>
      <c r="E5" s="157"/>
      <c r="F5" s="157"/>
      <c r="G5" s="157"/>
      <c r="H5" s="157"/>
      <c r="I5" s="1" t="s">
        <v>63</v>
      </c>
    </row>
    <row r="6" spans="1:15" ht="15" customHeight="1" x14ac:dyDescent="0.25">
      <c r="A6" s="47" t="s">
        <v>161</v>
      </c>
      <c r="D6" s="28">
        <f>+E33</f>
        <v>0</v>
      </c>
      <c r="E6" s="28">
        <f>+F33</f>
        <v>0</v>
      </c>
      <c r="F6" s="28">
        <f>+G33</f>
        <v>0</v>
      </c>
      <c r="G6" s="28">
        <f>+H33</f>
        <v>0</v>
      </c>
      <c r="H6" s="28">
        <f>+I33</f>
        <v>0</v>
      </c>
    </row>
    <row r="7" spans="1:15" ht="15" customHeight="1" x14ac:dyDescent="0.25">
      <c r="A7" s="48"/>
      <c r="B7" s="37"/>
      <c r="C7" s="37"/>
      <c r="D7" s="46"/>
      <c r="E7" s="42"/>
      <c r="F7" s="42"/>
      <c r="G7" s="42"/>
      <c r="H7" s="43"/>
    </row>
    <row r="8" spans="1:15" ht="15" customHeight="1" x14ac:dyDescent="0.25">
      <c r="A8" s="47" t="s">
        <v>162</v>
      </c>
      <c r="D8" s="28">
        <f>+E68</f>
        <v>0</v>
      </c>
      <c r="E8" s="28">
        <f>+F68</f>
        <v>0</v>
      </c>
      <c r="F8" s="28">
        <f>+G68</f>
        <v>0</v>
      </c>
      <c r="G8" s="28">
        <f>+H68</f>
        <v>0</v>
      </c>
      <c r="H8" s="28">
        <f>+I68</f>
        <v>0</v>
      </c>
    </row>
    <row r="9" spans="1:15" s="1" customFormat="1" ht="15" customHeight="1" x14ac:dyDescent="0.25">
      <c r="A9" s="49"/>
      <c r="B9" s="38"/>
      <c r="C9" s="38"/>
      <c r="D9" s="39"/>
      <c r="E9" s="45"/>
      <c r="F9" s="45"/>
      <c r="G9" s="45"/>
      <c r="H9" s="41"/>
    </row>
    <row r="10" spans="1:15" ht="15" customHeight="1" x14ac:dyDescent="0.25">
      <c r="A10" s="47" t="s">
        <v>101</v>
      </c>
      <c r="D10" s="175"/>
      <c r="E10" s="175"/>
      <c r="F10" s="175"/>
      <c r="G10" s="175"/>
      <c r="H10" s="175"/>
      <c r="I10" s="1" t="s">
        <v>64</v>
      </c>
    </row>
    <row r="11" spans="1:15" ht="15" customHeight="1" x14ac:dyDescent="0.25">
      <c r="A11" s="47" t="s">
        <v>103</v>
      </c>
      <c r="D11" s="28">
        <f>+E75</f>
        <v>0</v>
      </c>
      <c r="E11" s="28">
        <f>+F75</f>
        <v>0</v>
      </c>
      <c r="F11" s="28">
        <f>+G75</f>
        <v>0</v>
      </c>
      <c r="G11" s="28">
        <f>+H75</f>
        <v>0</v>
      </c>
      <c r="H11" s="28">
        <f>+I75</f>
        <v>0</v>
      </c>
    </row>
    <row r="12" spans="1:15" ht="15" customHeight="1" x14ac:dyDescent="0.25">
      <c r="A12" s="48"/>
      <c r="B12" s="37"/>
      <c r="C12" s="37"/>
      <c r="D12" s="44"/>
      <c r="E12" s="40"/>
      <c r="F12" s="40"/>
      <c r="G12" s="40"/>
      <c r="H12" s="50"/>
    </row>
    <row r="13" spans="1:15" ht="15" customHeight="1" x14ac:dyDescent="0.25">
      <c r="A13" s="47" t="s">
        <v>163</v>
      </c>
      <c r="D13" s="28">
        <f>+E82</f>
        <v>0</v>
      </c>
      <c r="E13" s="28">
        <f>+F82</f>
        <v>0</v>
      </c>
      <c r="F13" s="28">
        <f>+G82</f>
        <v>0</v>
      </c>
      <c r="G13" s="28">
        <f>+H82</f>
        <v>0</v>
      </c>
      <c r="H13" s="28">
        <f>+I82</f>
        <v>0</v>
      </c>
    </row>
    <row r="15" spans="1:15" ht="15" customHeight="1" x14ac:dyDescent="0.25">
      <c r="C15" s="11"/>
      <c r="L15" s="11"/>
    </row>
    <row r="16" spans="1:15" ht="15" customHeight="1" x14ac:dyDescent="0.45">
      <c r="A16" s="92"/>
      <c r="B16" s="79" t="s">
        <v>104</v>
      </c>
      <c r="C16" s="79"/>
      <c r="D16" s="279" t="s">
        <v>170</v>
      </c>
      <c r="E16" s="274" t="s">
        <v>62</v>
      </c>
      <c r="F16" s="274"/>
      <c r="G16" s="274"/>
      <c r="H16" s="274"/>
      <c r="I16" s="274"/>
      <c r="J16" s="92"/>
      <c r="K16" s="273" t="s">
        <v>106</v>
      </c>
      <c r="L16" s="273"/>
      <c r="M16" s="273"/>
      <c r="N16" s="273"/>
      <c r="O16" s="273"/>
    </row>
    <row r="17" spans="1:15" ht="15" customHeight="1" x14ac:dyDescent="0.45">
      <c r="A17" s="93" t="s">
        <v>59</v>
      </c>
      <c r="B17" s="91" t="s">
        <v>105</v>
      </c>
      <c r="C17" s="91" t="s">
        <v>61</v>
      </c>
      <c r="D17" s="279"/>
      <c r="E17" s="280">
        <f>+D3</f>
        <v>2023</v>
      </c>
      <c r="F17" s="280">
        <f>+E3</f>
        <v>2024</v>
      </c>
      <c r="G17" s="280">
        <f>+F3</f>
        <v>2025</v>
      </c>
      <c r="H17" s="280">
        <f>+G3</f>
        <v>2026</v>
      </c>
      <c r="I17" s="280">
        <f>+H3</f>
        <v>2027</v>
      </c>
      <c r="J17" s="280"/>
      <c r="K17" s="280">
        <f>E17</f>
        <v>2023</v>
      </c>
      <c r="L17" s="280">
        <f>F17</f>
        <v>2024</v>
      </c>
      <c r="M17" s="280">
        <f>G17</f>
        <v>2025</v>
      </c>
      <c r="N17" s="280">
        <f>H17</f>
        <v>2026</v>
      </c>
      <c r="O17" s="280">
        <f>I17</f>
        <v>2027</v>
      </c>
    </row>
    <row r="18" spans="1:15" ht="15" customHeight="1" x14ac:dyDescent="0.45">
      <c r="A18" s="93"/>
      <c r="B18" s="91"/>
      <c r="C18" s="91"/>
      <c r="D18" s="279"/>
      <c r="E18" s="280"/>
      <c r="F18" s="280"/>
      <c r="G18" s="280"/>
      <c r="H18" s="280"/>
      <c r="I18" s="280"/>
      <c r="J18" s="280"/>
      <c r="K18" s="280"/>
      <c r="L18" s="280"/>
      <c r="M18" s="280"/>
      <c r="N18" s="280"/>
      <c r="O18" s="280"/>
    </row>
    <row r="19" spans="1:15" ht="15" customHeight="1" x14ac:dyDescent="0.25">
      <c r="A19" s="52" t="s">
        <v>164</v>
      </c>
    </row>
    <row r="20" spans="1:15" ht="15" customHeight="1" x14ac:dyDescent="0.25">
      <c r="A20" s="266" t="s">
        <v>190</v>
      </c>
      <c r="B20" s="267"/>
      <c r="C20" s="267"/>
      <c r="D20" s="268"/>
      <c r="E20" s="28">
        <f t="shared" ref="E20:E31" si="0">IF($B20 =E$17,+$C20/$D20,0)</f>
        <v>0</v>
      </c>
      <c r="F20" s="28">
        <f t="shared" ref="F20:I31" si="1">IF(E20&gt;0,E20,IF($B20=F$17,$C20/$D20,0))</f>
        <v>0</v>
      </c>
      <c r="G20" s="28">
        <f t="shared" si="1"/>
        <v>0</v>
      </c>
      <c r="H20" s="28">
        <f t="shared" si="1"/>
        <v>0</v>
      </c>
      <c r="I20" s="28">
        <f t="shared" si="1"/>
        <v>0</v>
      </c>
      <c r="K20" s="28">
        <f>IF($B20=K$17,$C20,0)</f>
        <v>0</v>
      </c>
      <c r="L20" s="28">
        <f>IF($B20=L$17,$C20,0)</f>
        <v>0</v>
      </c>
      <c r="M20" s="28">
        <f>IF($B20=M$17,$C20,0)</f>
        <v>0</v>
      </c>
      <c r="N20" s="28">
        <f t="shared" ref="N20:O20" si="2">IF($B20=N$17,$C20,0)</f>
        <v>0</v>
      </c>
      <c r="O20" s="28">
        <f t="shared" si="2"/>
        <v>0</v>
      </c>
    </row>
    <row r="21" spans="1:15" ht="15" customHeight="1" x14ac:dyDescent="0.25">
      <c r="A21" s="85"/>
      <c r="B21" s="85"/>
      <c r="C21" s="157"/>
      <c r="D21" s="85"/>
      <c r="E21" s="28">
        <f t="shared" si="0"/>
        <v>0</v>
      </c>
      <c r="F21" s="28">
        <f t="shared" si="1"/>
        <v>0</v>
      </c>
      <c r="G21" s="28">
        <f t="shared" si="1"/>
        <v>0</v>
      </c>
      <c r="H21" s="28">
        <f t="shared" si="1"/>
        <v>0</v>
      </c>
      <c r="I21" s="28">
        <f t="shared" si="1"/>
        <v>0</v>
      </c>
      <c r="K21" s="28">
        <f t="shared" ref="K21:O66" si="3">IF($B21=K$17,$C21,0)</f>
        <v>0</v>
      </c>
      <c r="L21" s="28">
        <f t="shared" si="3"/>
        <v>0</v>
      </c>
      <c r="M21" s="28">
        <f t="shared" si="3"/>
        <v>0</v>
      </c>
      <c r="N21" s="28">
        <f t="shared" si="3"/>
        <v>0</v>
      </c>
      <c r="O21" s="28">
        <f t="shared" si="3"/>
        <v>0</v>
      </c>
    </row>
    <row r="22" spans="1:15" s="163" customFormat="1" ht="15" customHeight="1" x14ac:dyDescent="0.25">
      <c r="A22" s="85"/>
      <c r="B22" s="85"/>
      <c r="C22" s="157"/>
      <c r="D22" s="85"/>
      <c r="E22" s="28">
        <f t="shared" si="0"/>
        <v>0</v>
      </c>
      <c r="F22" s="28">
        <f t="shared" ref="F22:F24" si="4">IF(E22&gt;0,E22,IF($B22=F$17,$C22/$D22,0))</f>
        <v>0</v>
      </c>
      <c r="G22" s="28">
        <f t="shared" ref="G22:G24" si="5">IF(F22&gt;0,F22,IF($B22=G$17,$C22/$D22,0))</f>
        <v>0</v>
      </c>
      <c r="H22" s="28">
        <f t="shared" ref="H22:H24" si="6">IF(G22&gt;0,G22,IF($B22=H$17,$C22/$D22,0))</f>
        <v>0</v>
      </c>
      <c r="I22" s="28">
        <f t="shared" ref="I22:I24" si="7">IF(H22&gt;0,H22,IF($B22=I$17,$C22/$D22,0))</f>
        <v>0</v>
      </c>
      <c r="K22" s="28">
        <f t="shared" si="3"/>
        <v>0</v>
      </c>
      <c r="L22" s="28">
        <f t="shared" si="3"/>
        <v>0</v>
      </c>
      <c r="M22" s="28">
        <f t="shared" si="3"/>
        <v>0</v>
      </c>
      <c r="N22" s="28">
        <f t="shared" si="3"/>
        <v>0</v>
      </c>
      <c r="O22" s="28">
        <f t="shared" si="3"/>
        <v>0</v>
      </c>
    </row>
    <row r="23" spans="1:15" s="163" customFormat="1" ht="15" customHeight="1" x14ac:dyDescent="0.25">
      <c r="A23" s="85"/>
      <c r="B23" s="85"/>
      <c r="C23" s="157"/>
      <c r="D23" s="85"/>
      <c r="E23" s="28">
        <f t="shared" si="0"/>
        <v>0</v>
      </c>
      <c r="F23" s="28">
        <f t="shared" si="4"/>
        <v>0</v>
      </c>
      <c r="G23" s="28">
        <f t="shared" si="5"/>
        <v>0</v>
      </c>
      <c r="H23" s="28">
        <f t="shared" si="6"/>
        <v>0</v>
      </c>
      <c r="I23" s="28">
        <f t="shared" si="7"/>
        <v>0</v>
      </c>
      <c r="K23" s="28">
        <f t="shared" si="3"/>
        <v>0</v>
      </c>
      <c r="L23" s="28">
        <f t="shared" si="3"/>
        <v>0</v>
      </c>
      <c r="M23" s="28">
        <f t="shared" si="3"/>
        <v>0</v>
      </c>
      <c r="N23" s="28">
        <f t="shared" si="3"/>
        <v>0</v>
      </c>
      <c r="O23" s="28">
        <f t="shared" si="3"/>
        <v>0</v>
      </c>
    </row>
    <row r="24" spans="1:15" s="163" customFormat="1" ht="15" customHeight="1" x14ac:dyDescent="0.25">
      <c r="A24" s="85"/>
      <c r="B24" s="85"/>
      <c r="C24" s="157"/>
      <c r="D24" s="85"/>
      <c r="E24" s="28">
        <f t="shared" si="0"/>
        <v>0</v>
      </c>
      <c r="F24" s="28">
        <f t="shared" si="4"/>
        <v>0</v>
      </c>
      <c r="G24" s="28">
        <f t="shared" si="5"/>
        <v>0</v>
      </c>
      <c r="H24" s="28">
        <f t="shared" si="6"/>
        <v>0</v>
      </c>
      <c r="I24" s="28">
        <f t="shared" si="7"/>
        <v>0</v>
      </c>
      <c r="K24" s="28">
        <f t="shared" si="3"/>
        <v>0</v>
      </c>
      <c r="L24" s="28">
        <f t="shared" si="3"/>
        <v>0</v>
      </c>
      <c r="M24" s="28">
        <f t="shared" si="3"/>
        <v>0</v>
      </c>
      <c r="N24" s="28">
        <f t="shared" si="3"/>
        <v>0</v>
      </c>
      <c r="O24" s="28">
        <f t="shared" si="3"/>
        <v>0</v>
      </c>
    </row>
    <row r="25" spans="1:15" ht="15" customHeight="1" x14ac:dyDescent="0.25">
      <c r="A25" s="85"/>
      <c r="B25" s="85"/>
      <c r="C25" s="157"/>
      <c r="D25" s="85"/>
      <c r="E25" s="28">
        <f t="shared" si="0"/>
        <v>0</v>
      </c>
      <c r="F25" s="28">
        <f t="shared" si="1"/>
        <v>0</v>
      </c>
      <c r="G25" s="28">
        <f t="shared" si="1"/>
        <v>0</v>
      </c>
      <c r="H25" s="28">
        <f t="shared" si="1"/>
        <v>0</v>
      </c>
      <c r="I25" s="28">
        <f t="shared" si="1"/>
        <v>0</v>
      </c>
      <c r="K25" s="28">
        <f t="shared" si="3"/>
        <v>0</v>
      </c>
      <c r="L25" s="28">
        <f t="shared" si="3"/>
        <v>0</v>
      </c>
      <c r="M25" s="28">
        <f t="shared" si="3"/>
        <v>0</v>
      </c>
      <c r="N25" s="28">
        <f t="shared" si="3"/>
        <v>0</v>
      </c>
      <c r="O25" s="28">
        <f t="shared" si="3"/>
        <v>0</v>
      </c>
    </row>
    <row r="26" spans="1:15" ht="15" customHeight="1" x14ac:dyDescent="0.25">
      <c r="A26" s="85"/>
      <c r="B26" s="85"/>
      <c r="C26" s="157"/>
      <c r="D26" s="85"/>
      <c r="E26" s="28">
        <f t="shared" si="0"/>
        <v>0</v>
      </c>
      <c r="F26" s="28">
        <f t="shared" si="1"/>
        <v>0</v>
      </c>
      <c r="G26" s="28">
        <f t="shared" si="1"/>
        <v>0</v>
      </c>
      <c r="H26" s="28">
        <f t="shared" si="1"/>
        <v>0</v>
      </c>
      <c r="I26" s="28">
        <f t="shared" si="1"/>
        <v>0</v>
      </c>
      <c r="K26" s="28">
        <f t="shared" si="3"/>
        <v>0</v>
      </c>
      <c r="L26" s="28">
        <f t="shared" si="3"/>
        <v>0</v>
      </c>
      <c r="M26" s="28">
        <f t="shared" si="3"/>
        <v>0</v>
      </c>
      <c r="N26" s="28">
        <f t="shared" si="3"/>
        <v>0</v>
      </c>
      <c r="O26" s="28">
        <f t="shared" si="3"/>
        <v>0</v>
      </c>
    </row>
    <row r="27" spans="1:15" ht="15" customHeight="1" x14ac:dyDescent="0.25">
      <c r="A27" s="85"/>
      <c r="B27" s="85"/>
      <c r="C27" s="157"/>
      <c r="D27" s="85"/>
      <c r="E27" s="28">
        <f t="shared" si="0"/>
        <v>0</v>
      </c>
      <c r="F27" s="28">
        <f t="shared" si="1"/>
        <v>0</v>
      </c>
      <c r="G27" s="28">
        <f t="shared" si="1"/>
        <v>0</v>
      </c>
      <c r="H27" s="28">
        <f t="shared" si="1"/>
        <v>0</v>
      </c>
      <c r="I27" s="28">
        <f t="shared" si="1"/>
        <v>0</v>
      </c>
      <c r="K27" s="28">
        <f t="shared" si="3"/>
        <v>0</v>
      </c>
      <c r="L27" s="28">
        <f t="shared" si="3"/>
        <v>0</v>
      </c>
      <c r="M27" s="28">
        <f t="shared" si="3"/>
        <v>0</v>
      </c>
      <c r="N27" s="28">
        <f t="shared" si="3"/>
        <v>0</v>
      </c>
      <c r="O27" s="28">
        <f t="shared" si="3"/>
        <v>0</v>
      </c>
    </row>
    <row r="28" spans="1:15" ht="15" customHeight="1" x14ac:dyDescent="0.25">
      <c r="A28" s="85"/>
      <c r="B28" s="85"/>
      <c r="C28" s="157"/>
      <c r="D28" s="85"/>
      <c r="E28" s="28">
        <f t="shared" si="0"/>
        <v>0</v>
      </c>
      <c r="F28" s="28">
        <f t="shared" si="1"/>
        <v>0</v>
      </c>
      <c r="G28" s="28">
        <f t="shared" si="1"/>
        <v>0</v>
      </c>
      <c r="H28" s="28">
        <f t="shared" si="1"/>
        <v>0</v>
      </c>
      <c r="I28" s="28">
        <f t="shared" si="1"/>
        <v>0</v>
      </c>
      <c r="K28" s="28">
        <f t="shared" si="3"/>
        <v>0</v>
      </c>
      <c r="L28" s="28">
        <f t="shared" si="3"/>
        <v>0</v>
      </c>
      <c r="M28" s="28">
        <f t="shared" si="3"/>
        <v>0</v>
      </c>
      <c r="N28" s="28">
        <f t="shared" si="3"/>
        <v>0</v>
      </c>
      <c r="O28" s="28">
        <f t="shared" si="3"/>
        <v>0</v>
      </c>
    </row>
    <row r="29" spans="1:15" ht="15" customHeight="1" x14ac:dyDescent="0.25">
      <c r="A29" s="85"/>
      <c r="B29" s="85"/>
      <c r="C29" s="157"/>
      <c r="D29" s="85"/>
      <c r="E29" s="28">
        <f t="shared" si="0"/>
        <v>0</v>
      </c>
      <c r="F29" s="28">
        <f t="shared" si="1"/>
        <v>0</v>
      </c>
      <c r="G29" s="28">
        <f t="shared" si="1"/>
        <v>0</v>
      </c>
      <c r="H29" s="28">
        <f t="shared" si="1"/>
        <v>0</v>
      </c>
      <c r="I29" s="28">
        <f t="shared" si="1"/>
        <v>0</v>
      </c>
      <c r="K29" s="28">
        <f t="shared" si="3"/>
        <v>0</v>
      </c>
      <c r="L29" s="28">
        <f t="shared" si="3"/>
        <v>0</v>
      </c>
      <c r="M29" s="28">
        <f t="shared" si="3"/>
        <v>0</v>
      </c>
      <c r="N29" s="28">
        <f t="shared" si="3"/>
        <v>0</v>
      </c>
      <c r="O29" s="28">
        <f t="shared" si="3"/>
        <v>0</v>
      </c>
    </row>
    <row r="30" spans="1:15" ht="15" customHeight="1" x14ac:dyDescent="0.25">
      <c r="A30" s="85"/>
      <c r="B30" s="85"/>
      <c r="C30" s="157"/>
      <c r="D30" s="85"/>
      <c r="E30" s="28">
        <f t="shared" si="0"/>
        <v>0</v>
      </c>
      <c r="F30" s="28">
        <f t="shared" si="1"/>
        <v>0</v>
      </c>
      <c r="G30" s="28">
        <f t="shared" si="1"/>
        <v>0</v>
      </c>
      <c r="H30" s="28">
        <f t="shared" si="1"/>
        <v>0</v>
      </c>
      <c r="I30" s="28">
        <f t="shared" si="1"/>
        <v>0</v>
      </c>
      <c r="K30" s="28">
        <f t="shared" si="3"/>
        <v>0</v>
      </c>
      <c r="L30" s="28">
        <f t="shared" si="3"/>
        <v>0</v>
      </c>
      <c r="M30" s="28">
        <f t="shared" si="3"/>
        <v>0</v>
      </c>
      <c r="N30" s="28">
        <f t="shared" si="3"/>
        <v>0</v>
      </c>
      <c r="O30" s="28">
        <f t="shared" si="3"/>
        <v>0</v>
      </c>
    </row>
    <row r="31" spans="1:15" ht="15" customHeight="1" x14ac:dyDescent="0.25">
      <c r="A31" s="85"/>
      <c r="B31" s="85"/>
      <c r="C31" s="157"/>
      <c r="D31" s="85"/>
      <c r="E31" s="28">
        <f t="shared" si="0"/>
        <v>0</v>
      </c>
      <c r="F31" s="28">
        <f t="shared" si="1"/>
        <v>0</v>
      </c>
      <c r="G31" s="28">
        <f t="shared" si="1"/>
        <v>0</v>
      </c>
      <c r="H31" s="28">
        <f t="shared" si="1"/>
        <v>0</v>
      </c>
      <c r="I31" s="28">
        <f t="shared" si="1"/>
        <v>0</v>
      </c>
      <c r="K31" s="28">
        <f t="shared" si="3"/>
        <v>0</v>
      </c>
      <c r="L31" s="28">
        <f t="shared" si="3"/>
        <v>0</v>
      </c>
      <c r="M31" s="28">
        <f t="shared" si="3"/>
        <v>0</v>
      </c>
      <c r="N31" s="28">
        <f t="shared" si="3"/>
        <v>0</v>
      </c>
      <c r="O31" s="28">
        <f t="shared" si="3"/>
        <v>0</v>
      </c>
    </row>
    <row r="32" spans="1:15" ht="15" customHeight="1" x14ac:dyDescent="0.25">
      <c r="A32" s="53" t="s">
        <v>165</v>
      </c>
      <c r="B32" s="15"/>
      <c r="C32" s="7"/>
      <c r="D32" s="15"/>
      <c r="K32" s="7"/>
      <c r="L32" s="7"/>
      <c r="M32" s="7"/>
      <c r="N32" s="7"/>
      <c r="O32" s="7"/>
    </row>
    <row r="33" spans="1:15" ht="15" customHeight="1" x14ac:dyDescent="0.25">
      <c r="D33" s="54" t="s">
        <v>166</v>
      </c>
      <c r="E33" s="28">
        <f>SUM(E20:E32)</f>
        <v>0</v>
      </c>
      <c r="F33" s="28">
        <f>SUM(F20:F32)</f>
        <v>0</v>
      </c>
      <c r="G33" s="28">
        <f>SUM(G20:G32)</f>
        <v>0</v>
      </c>
      <c r="H33" s="28">
        <f>SUM(H20:H32)</f>
        <v>0</v>
      </c>
      <c r="I33" s="28">
        <f>SUM(I20:I32)</f>
        <v>0</v>
      </c>
      <c r="K33" s="28">
        <f>SUM(K20:K31)</f>
        <v>0</v>
      </c>
      <c r="L33" s="28">
        <f>SUM(L20:L31)</f>
        <v>0</v>
      </c>
      <c r="M33" s="28">
        <f>SUM(M20:M31)</f>
        <v>0</v>
      </c>
      <c r="N33" s="28">
        <f>SUM(N20:N31)</f>
        <v>0</v>
      </c>
      <c r="O33" s="28">
        <f>SUM(O20:O31)</f>
        <v>0</v>
      </c>
    </row>
    <row r="34" spans="1:15" ht="15" customHeight="1" x14ac:dyDescent="0.25">
      <c r="C34" s="7"/>
      <c r="K34" s="7"/>
      <c r="L34" s="7"/>
      <c r="M34" s="7"/>
      <c r="N34" s="7"/>
      <c r="O34" s="7"/>
    </row>
    <row r="35" spans="1:15" ht="15" customHeight="1" x14ac:dyDescent="0.25">
      <c r="A35" s="55" t="s">
        <v>167</v>
      </c>
      <c r="C35" s="7"/>
      <c r="K35" s="7"/>
      <c r="L35" s="7"/>
      <c r="M35" s="7"/>
      <c r="N35" s="7"/>
      <c r="O35" s="7"/>
    </row>
    <row r="36" spans="1:15" ht="15" customHeight="1" x14ac:dyDescent="0.25">
      <c r="A36" s="266" t="s">
        <v>190</v>
      </c>
      <c r="B36" s="267"/>
      <c r="C36" s="267"/>
      <c r="D36" s="268"/>
      <c r="E36" s="28">
        <f t="shared" ref="E36:E66" si="8">IF($B36 =E$17,+$C36/$D36,0)</f>
        <v>0</v>
      </c>
      <c r="F36" s="28">
        <f t="shared" ref="F36:I66" si="9">IF(E36&gt;0,E36,IF($B36=F$17,$C36/$D36,0))</f>
        <v>0</v>
      </c>
      <c r="G36" s="28">
        <f t="shared" si="9"/>
        <v>0</v>
      </c>
      <c r="H36" s="28">
        <f t="shared" si="9"/>
        <v>0</v>
      </c>
      <c r="I36" s="28">
        <f t="shared" si="9"/>
        <v>0</v>
      </c>
      <c r="K36" s="28">
        <f t="shared" si="3"/>
        <v>0</v>
      </c>
      <c r="L36" s="28">
        <f t="shared" si="3"/>
        <v>0</v>
      </c>
      <c r="M36" s="28">
        <f t="shared" si="3"/>
        <v>0</v>
      </c>
      <c r="N36" s="28">
        <f t="shared" si="3"/>
        <v>0</v>
      </c>
      <c r="O36" s="28">
        <f t="shared" si="3"/>
        <v>0</v>
      </c>
    </row>
    <row r="37" spans="1:15" ht="15" customHeight="1" x14ac:dyDescent="0.25">
      <c r="A37" s="85"/>
      <c r="B37" s="85"/>
      <c r="C37" s="157"/>
      <c r="D37" s="85"/>
      <c r="E37" s="28">
        <f t="shared" si="8"/>
        <v>0</v>
      </c>
      <c r="F37" s="28">
        <f t="shared" si="9"/>
        <v>0</v>
      </c>
      <c r="G37" s="28">
        <f t="shared" si="9"/>
        <v>0</v>
      </c>
      <c r="H37" s="28">
        <f t="shared" si="9"/>
        <v>0</v>
      </c>
      <c r="I37" s="28">
        <f t="shared" si="9"/>
        <v>0</v>
      </c>
      <c r="K37" s="28">
        <f t="shared" si="3"/>
        <v>0</v>
      </c>
      <c r="L37" s="28">
        <f t="shared" si="3"/>
        <v>0</v>
      </c>
      <c r="M37" s="28">
        <f t="shared" si="3"/>
        <v>0</v>
      </c>
      <c r="N37" s="28">
        <f t="shared" si="3"/>
        <v>0</v>
      </c>
      <c r="O37" s="28">
        <f t="shared" si="3"/>
        <v>0</v>
      </c>
    </row>
    <row r="38" spans="1:15" s="163" customFormat="1" ht="15" customHeight="1" x14ac:dyDescent="0.25">
      <c r="A38" s="85"/>
      <c r="B38" s="85"/>
      <c r="C38" s="157"/>
      <c r="D38" s="85"/>
      <c r="E38" s="28">
        <f t="shared" si="8"/>
        <v>0</v>
      </c>
      <c r="F38" s="28">
        <f t="shared" ref="F38:F59" si="10">IF(E38&gt;0,E38,IF($B38=F$17,$C38/$D38,0))</f>
        <v>0</v>
      </c>
      <c r="G38" s="28">
        <f t="shared" ref="G38:G59" si="11">IF(F38&gt;0,F38,IF($B38=G$17,$C38/$D38,0))</f>
        <v>0</v>
      </c>
      <c r="H38" s="28">
        <f t="shared" ref="H38:H59" si="12">IF(G38&gt;0,G38,IF($B38=H$17,$C38/$D38,0))</f>
        <v>0</v>
      </c>
      <c r="I38" s="28">
        <f t="shared" ref="I38:I59" si="13">IF(H38&gt;0,H38,IF($B38=I$17,$C38/$D38,0))</f>
        <v>0</v>
      </c>
      <c r="K38" s="28">
        <f t="shared" si="3"/>
        <v>0</v>
      </c>
      <c r="L38" s="28">
        <f t="shared" si="3"/>
        <v>0</v>
      </c>
      <c r="M38" s="28">
        <f t="shared" si="3"/>
        <v>0</v>
      </c>
      <c r="N38" s="28">
        <f t="shared" si="3"/>
        <v>0</v>
      </c>
      <c r="O38" s="28">
        <f t="shared" si="3"/>
        <v>0</v>
      </c>
    </row>
    <row r="39" spans="1:15" s="163" customFormat="1" ht="15" customHeight="1" x14ac:dyDescent="0.25">
      <c r="A39" s="85"/>
      <c r="B39" s="85"/>
      <c r="C39" s="157"/>
      <c r="D39" s="85"/>
      <c r="E39" s="28">
        <f t="shared" si="8"/>
        <v>0</v>
      </c>
      <c r="F39" s="28">
        <f t="shared" si="10"/>
        <v>0</v>
      </c>
      <c r="G39" s="28">
        <f t="shared" si="11"/>
        <v>0</v>
      </c>
      <c r="H39" s="28">
        <f t="shared" si="12"/>
        <v>0</v>
      </c>
      <c r="I39" s="28">
        <f t="shared" si="13"/>
        <v>0</v>
      </c>
      <c r="K39" s="28">
        <f t="shared" si="3"/>
        <v>0</v>
      </c>
      <c r="L39" s="28">
        <f t="shared" si="3"/>
        <v>0</v>
      </c>
      <c r="M39" s="28">
        <f t="shared" si="3"/>
        <v>0</v>
      </c>
      <c r="N39" s="28">
        <f t="shared" si="3"/>
        <v>0</v>
      </c>
      <c r="O39" s="28">
        <f t="shared" si="3"/>
        <v>0</v>
      </c>
    </row>
    <row r="40" spans="1:15" s="163" customFormat="1" ht="15" customHeight="1" x14ac:dyDescent="0.25">
      <c r="A40" s="85"/>
      <c r="B40" s="85"/>
      <c r="C40" s="157"/>
      <c r="D40" s="85"/>
      <c r="E40" s="28">
        <f t="shared" si="8"/>
        <v>0</v>
      </c>
      <c r="F40" s="28">
        <f t="shared" si="10"/>
        <v>0</v>
      </c>
      <c r="G40" s="28">
        <f t="shared" si="11"/>
        <v>0</v>
      </c>
      <c r="H40" s="28">
        <f t="shared" si="12"/>
        <v>0</v>
      </c>
      <c r="I40" s="28">
        <f t="shared" si="13"/>
        <v>0</v>
      </c>
      <c r="K40" s="28">
        <f t="shared" si="3"/>
        <v>0</v>
      </c>
      <c r="L40" s="28">
        <f t="shared" si="3"/>
        <v>0</v>
      </c>
      <c r="M40" s="28">
        <f t="shared" si="3"/>
        <v>0</v>
      </c>
      <c r="N40" s="28">
        <f t="shared" si="3"/>
        <v>0</v>
      </c>
      <c r="O40" s="28">
        <f t="shared" si="3"/>
        <v>0</v>
      </c>
    </row>
    <row r="41" spans="1:15" s="163" customFormat="1" ht="15" customHeight="1" x14ac:dyDescent="0.25">
      <c r="A41" s="85"/>
      <c r="B41" s="85"/>
      <c r="C41" s="157"/>
      <c r="D41" s="85"/>
      <c r="E41" s="28">
        <f t="shared" si="8"/>
        <v>0</v>
      </c>
      <c r="F41" s="28">
        <f t="shared" si="10"/>
        <v>0</v>
      </c>
      <c r="G41" s="28">
        <f t="shared" si="11"/>
        <v>0</v>
      </c>
      <c r="H41" s="28">
        <f t="shared" si="12"/>
        <v>0</v>
      </c>
      <c r="I41" s="28">
        <f t="shared" si="13"/>
        <v>0</v>
      </c>
      <c r="K41" s="28">
        <f t="shared" si="3"/>
        <v>0</v>
      </c>
      <c r="L41" s="28">
        <f t="shared" si="3"/>
        <v>0</v>
      </c>
      <c r="M41" s="28">
        <f t="shared" si="3"/>
        <v>0</v>
      </c>
      <c r="N41" s="28">
        <f t="shared" si="3"/>
        <v>0</v>
      </c>
      <c r="O41" s="28">
        <f t="shared" si="3"/>
        <v>0</v>
      </c>
    </row>
    <row r="42" spans="1:15" s="163" customFormat="1" ht="15" customHeight="1" x14ac:dyDescent="0.25">
      <c r="A42" s="85"/>
      <c r="B42" s="85"/>
      <c r="C42" s="157"/>
      <c r="D42" s="85"/>
      <c r="E42" s="28">
        <f t="shared" si="8"/>
        <v>0</v>
      </c>
      <c r="F42" s="28">
        <f t="shared" si="10"/>
        <v>0</v>
      </c>
      <c r="G42" s="28">
        <f t="shared" si="11"/>
        <v>0</v>
      </c>
      <c r="H42" s="28">
        <f t="shared" si="12"/>
        <v>0</v>
      </c>
      <c r="I42" s="28">
        <f t="shared" si="13"/>
        <v>0</v>
      </c>
      <c r="K42" s="28">
        <f t="shared" si="3"/>
        <v>0</v>
      </c>
      <c r="L42" s="28">
        <f t="shared" si="3"/>
        <v>0</v>
      </c>
      <c r="M42" s="28">
        <f t="shared" si="3"/>
        <v>0</v>
      </c>
      <c r="N42" s="28">
        <f t="shared" si="3"/>
        <v>0</v>
      </c>
      <c r="O42" s="28">
        <f t="shared" si="3"/>
        <v>0</v>
      </c>
    </row>
    <row r="43" spans="1:15" s="163" customFormat="1" ht="15" customHeight="1" x14ac:dyDescent="0.25">
      <c r="A43" s="85"/>
      <c r="B43" s="85"/>
      <c r="C43" s="157"/>
      <c r="D43" s="85"/>
      <c r="E43" s="28">
        <f t="shared" si="8"/>
        <v>0</v>
      </c>
      <c r="F43" s="28">
        <f t="shared" si="10"/>
        <v>0</v>
      </c>
      <c r="G43" s="28">
        <f t="shared" si="11"/>
        <v>0</v>
      </c>
      <c r="H43" s="28">
        <f t="shared" si="12"/>
        <v>0</v>
      </c>
      <c r="I43" s="28">
        <f t="shared" si="13"/>
        <v>0</v>
      </c>
      <c r="K43" s="28">
        <f t="shared" si="3"/>
        <v>0</v>
      </c>
      <c r="L43" s="28">
        <f t="shared" si="3"/>
        <v>0</v>
      </c>
      <c r="M43" s="28">
        <f t="shared" si="3"/>
        <v>0</v>
      </c>
      <c r="N43" s="28">
        <f t="shared" si="3"/>
        <v>0</v>
      </c>
      <c r="O43" s="28">
        <f t="shared" si="3"/>
        <v>0</v>
      </c>
    </row>
    <row r="44" spans="1:15" s="163" customFormat="1" ht="15" customHeight="1" x14ac:dyDescent="0.25">
      <c r="A44" s="85"/>
      <c r="B44" s="85"/>
      <c r="C44" s="157"/>
      <c r="D44" s="85"/>
      <c r="E44" s="28">
        <f t="shared" si="8"/>
        <v>0</v>
      </c>
      <c r="F44" s="28">
        <f t="shared" si="10"/>
        <v>0</v>
      </c>
      <c r="G44" s="28">
        <f t="shared" si="11"/>
        <v>0</v>
      </c>
      <c r="H44" s="28">
        <f t="shared" si="12"/>
        <v>0</v>
      </c>
      <c r="I44" s="28">
        <f t="shared" si="13"/>
        <v>0</v>
      </c>
      <c r="K44" s="28">
        <f t="shared" si="3"/>
        <v>0</v>
      </c>
      <c r="L44" s="28">
        <f t="shared" si="3"/>
        <v>0</v>
      </c>
      <c r="M44" s="28">
        <f t="shared" si="3"/>
        <v>0</v>
      </c>
      <c r="N44" s="28">
        <f t="shared" si="3"/>
        <v>0</v>
      </c>
      <c r="O44" s="28">
        <f t="shared" si="3"/>
        <v>0</v>
      </c>
    </row>
    <row r="45" spans="1:15" s="163" customFormat="1" ht="15" customHeight="1" x14ac:dyDescent="0.25">
      <c r="A45" s="85"/>
      <c r="B45" s="85"/>
      <c r="C45" s="157"/>
      <c r="D45" s="85"/>
      <c r="E45" s="28">
        <f t="shared" si="8"/>
        <v>0</v>
      </c>
      <c r="F45" s="28">
        <f t="shared" si="10"/>
        <v>0</v>
      </c>
      <c r="G45" s="28">
        <f t="shared" si="11"/>
        <v>0</v>
      </c>
      <c r="H45" s="28">
        <f t="shared" si="12"/>
        <v>0</v>
      </c>
      <c r="I45" s="28">
        <f t="shared" si="13"/>
        <v>0</v>
      </c>
      <c r="K45" s="28">
        <f t="shared" si="3"/>
        <v>0</v>
      </c>
      <c r="L45" s="28">
        <f t="shared" si="3"/>
        <v>0</v>
      </c>
      <c r="M45" s="28">
        <f t="shared" si="3"/>
        <v>0</v>
      </c>
      <c r="N45" s="28">
        <f t="shared" si="3"/>
        <v>0</v>
      </c>
      <c r="O45" s="28">
        <f t="shared" si="3"/>
        <v>0</v>
      </c>
    </row>
    <row r="46" spans="1:15" s="163" customFormat="1" ht="15" customHeight="1" x14ac:dyDescent="0.25">
      <c r="A46" s="85"/>
      <c r="B46" s="85"/>
      <c r="C46" s="157"/>
      <c r="D46" s="85"/>
      <c r="E46" s="28">
        <f t="shared" si="8"/>
        <v>0</v>
      </c>
      <c r="F46" s="28">
        <f t="shared" si="10"/>
        <v>0</v>
      </c>
      <c r="G46" s="28">
        <f t="shared" si="11"/>
        <v>0</v>
      </c>
      <c r="H46" s="28">
        <f t="shared" si="12"/>
        <v>0</v>
      </c>
      <c r="I46" s="28">
        <f t="shared" si="13"/>
        <v>0</v>
      </c>
      <c r="K46" s="28">
        <f t="shared" si="3"/>
        <v>0</v>
      </c>
      <c r="L46" s="28">
        <f t="shared" si="3"/>
        <v>0</v>
      </c>
      <c r="M46" s="28">
        <f t="shared" si="3"/>
        <v>0</v>
      </c>
      <c r="N46" s="28">
        <f t="shared" si="3"/>
        <v>0</v>
      </c>
      <c r="O46" s="28">
        <f t="shared" si="3"/>
        <v>0</v>
      </c>
    </row>
    <row r="47" spans="1:15" s="163" customFormat="1" ht="15" customHeight="1" x14ac:dyDescent="0.25">
      <c r="A47" s="85"/>
      <c r="B47" s="85"/>
      <c r="C47" s="157"/>
      <c r="D47" s="85"/>
      <c r="E47" s="28">
        <f t="shared" si="8"/>
        <v>0</v>
      </c>
      <c r="F47" s="28">
        <f t="shared" si="10"/>
        <v>0</v>
      </c>
      <c r="G47" s="28">
        <f t="shared" si="11"/>
        <v>0</v>
      </c>
      <c r="H47" s="28">
        <f t="shared" si="12"/>
        <v>0</v>
      </c>
      <c r="I47" s="28">
        <f t="shared" si="13"/>
        <v>0</v>
      </c>
      <c r="K47" s="28">
        <f t="shared" si="3"/>
        <v>0</v>
      </c>
      <c r="L47" s="28">
        <f t="shared" si="3"/>
        <v>0</v>
      </c>
      <c r="M47" s="28">
        <f t="shared" si="3"/>
        <v>0</v>
      </c>
      <c r="N47" s="28">
        <f t="shared" si="3"/>
        <v>0</v>
      </c>
      <c r="O47" s="28">
        <f t="shared" si="3"/>
        <v>0</v>
      </c>
    </row>
    <row r="48" spans="1:15" s="163" customFormat="1" ht="15" customHeight="1" x14ac:dyDescent="0.25">
      <c r="A48" s="85"/>
      <c r="B48" s="85"/>
      <c r="C48" s="157"/>
      <c r="D48" s="85"/>
      <c r="E48" s="28">
        <f t="shared" si="8"/>
        <v>0</v>
      </c>
      <c r="F48" s="28">
        <f t="shared" si="10"/>
        <v>0</v>
      </c>
      <c r="G48" s="28">
        <f t="shared" si="11"/>
        <v>0</v>
      </c>
      <c r="H48" s="28">
        <f t="shared" si="12"/>
        <v>0</v>
      </c>
      <c r="I48" s="28">
        <f t="shared" si="13"/>
        <v>0</v>
      </c>
      <c r="K48" s="28">
        <f t="shared" si="3"/>
        <v>0</v>
      </c>
      <c r="L48" s="28">
        <f t="shared" si="3"/>
        <v>0</v>
      </c>
      <c r="M48" s="28">
        <f t="shared" si="3"/>
        <v>0</v>
      </c>
      <c r="N48" s="28">
        <f t="shared" si="3"/>
        <v>0</v>
      </c>
      <c r="O48" s="28">
        <f t="shared" si="3"/>
        <v>0</v>
      </c>
    </row>
    <row r="49" spans="1:15" s="163" customFormat="1" ht="15" customHeight="1" x14ac:dyDescent="0.25">
      <c r="A49" s="85"/>
      <c r="B49" s="85"/>
      <c r="C49" s="157"/>
      <c r="D49" s="85"/>
      <c r="E49" s="28">
        <f t="shared" si="8"/>
        <v>0</v>
      </c>
      <c r="F49" s="28">
        <f t="shared" si="10"/>
        <v>0</v>
      </c>
      <c r="G49" s="28">
        <f t="shared" si="11"/>
        <v>0</v>
      </c>
      <c r="H49" s="28">
        <f t="shared" si="12"/>
        <v>0</v>
      </c>
      <c r="I49" s="28">
        <f t="shared" si="13"/>
        <v>0</v>
      </c>
      <c r="K49" s="28">
        <f t="shared" si="3"/>
        <v>0</v>
      </c>
      <c r="L49" s="28">
        <f t="shared" si="3"/>
        <v>0</v>
      </c>
      <c r="M49" s="28">
        <f t="shared" si="3"/>
        <v>0</v>
      </c>
      <c r="N49" s="28">
        <f t="shared" si="3"/>
        <v>0</v>
      </c>
      <c r="O49" s="28">
        <f t="shared" si="3"/>
        <v>0</v>
      </c>
    </row>
    <row r="50" spans="1:15" s="163" customFormat="1" ht="15" customHeight="1" x14ac:dyDescent="0.25">
      <c r="A50" s="85"/>
      <c r="B50" s="85"/>
      <c r="C50" s="157"/>
      <c r="D50" s="85"/>
      <c r="E50" s="28">
        <f t="shared" si="8"/>
        <v>0</v>
      </c>
      <c r="F50" s="28">
        <f t="shared" si="10"/>
        <v>0</v>
      </c>
      <c r="G50" s="28">
        <f t="shared" si="11"/>
        <v>0</v>
      </c>
      <c r="H50" s="28">
        <f t="shared" si="12"/>
        <v>0</v>
      </c>
      <c r="I50" s="28">
        <f t="shared" si="13"/>
        <v>0</v>
      </c>
      <c r="K50" s="28">
        <f t="shared" si="3"/>
        <v>0</v>
      </c>
      <c r="L50" s="28">
        <f t="shared" si="3"/>
        <v>0</v>
      </c>
      <c r="M50" s="28">
        <f t="shared" si="3"/>
        <v>0</v>
      </c>
      <c r="N50" s="28">
        <f t="shared" si="3"/>
        <v>0</v>
      </c>
      <c r="O50" s="28">
        <f t="shared" si="3"/>
        <v>0</v>
      </c>
    </row>
    <row r="51" spans="1:15" s="163" customFormat="1" ht="15" customHeight="1" x14ac:dyDescent="0.25">
      <c r="A51" s="85"/>
      <c r="B51" s="85"/>
      <c r="C51" s="157"/>
      <c r="D51" s="85"/>
      <c r="E51" s="28">
        <f t="shared" si="8"/>
        <v>0</v>
      </c>
      <c r="F51" s="28">
        <f t="shared" si="10"/>
        <v>0</v>
      </c>
      <c r="G51" s="28">
        <f t="shared" si="11"/>
        <v>0</v>
      </c>
      <c r="H51" s="28">
        <f t="shared" si="12"/>
        <v>0</v>
      </c>
      <c r="I51" s="28">
        <f t="shared" si="13"/>
        <v>0</v>
      </c>
      <c r="K51" s="28">
        <f t="shared" si="3"/>
        <v>0</v>
      </c>
      <c r="L51" s="28">
        <f t="shared" si="3"/>
        <v>0</v>
      </c>
      <c r="M51" s="28">
        <f t="shared" si="3"/>
        <v>0</v>
      </c>
      <c r="N51" s="28">
        <f t="shared" si="3"/>
        <v>0</v>
      </c>
      <c r="O51" s="28">
        <f t="shared" si="3"/>
        <v>0</v>
      </c>
    </row>
    <row r="52" spans="1:15" s="163" customFormat="1" ht="15" customHeight="1" x14ac:dyDescent="0.25">
      <c r="A52" s="85"/>
      <c r="B52" s="85"/>
      <c r="C52" s="157"/>
      <c r="D52" s="85"/>
      <c r="E52" s="28">
        <f t="shared" si="8"/>
        <v>0</v>
      </c>
      <c r="F52" s="28">
        <f t="shared" si="10"/>
        <v>0</v>
      </c>
      <c r="G52" s="28">
        <f t="shared" si="11"/>
        <v>0</v>
      </c>
      <c r="H52" s="28">
        <f t="shared" si="12"/>
        <v>0</v>
      </c>
      <c r="I52" s="28">
        <f t="shared" si="13"/>
        <v>0</v>
      </c>
      <c r="K52" s="28">
        <f t="shared" si="3"/>
        <v>0</v>
      </c>
      <c r="L52" s="28">
        <f t="shared" si="3"/>
        <v>0</v>
      </c>
      <c r="M52" s="28">
        <f t="shared" si="3"/>
        <v>0</v>
      </c>
      <c r="N52" s="28">
        <f t="shared" si="3"/>
        <v>0</v>
      </c>
      <c r="O52" s="28">
        <f t="shared" si="3"/>
        <v>0</v>
      </c>
    </row>
    <row r="53" spans="1:15" s="163" customFormat="1" ht="15" customHeight="1" x14ac:dyDescent="0.25">
      <c r="A53" s="85"/>
      <c r="B53" s="85"/>
      <c r="C53" s="157"/>
      <c r="D53" s="85"/>
      <c r="E53" s="28">
        <f t="shared" si="8"/>
        <v>0</v>
      </c>
      <c r="F53" s="28">
        <f t="shared" si="10"/>
        <v>0</v>
      </c>
      <c r="G53" s="28">
        <f t="shared" si="11"/>
        <v>0</v>
      </c>
      <c r="H53" s="28">
        <f t="shared" si="12"/>
        <v>0</v>
      </c>
      <c r="I53" s="28">
        <f t="shared" si="13"/>
        <v>0</v>
      </c>
      <c r="K53" s="28">
        <f t="shared" si="3"/>
        <v>0</v>
      </c>
      <c r="L53" s="28">
        <f t="shared" si="3"/>
        <v>0</v>
      </c>
      <c r="M53" s="28">
        <f t="shared" si="3"/>
        <v>0</v>
      </c>
      <c r="N53" s="28">
        <f t="shared" si="3"/>
        <v>0</v>
      </c>
      <c r="O53" s="28">
        <f t="shared" si="3"/>
        <v>0</v>
      </c>
    </row>
    <row r="54" spans="1:15" s="163" customFormat="1" ht="15" customHeight="1" x14ac:dyDescent="0.25">
      <c r="A54" s="85"/>
      <c r="B54" s="85"/>
      <c r="C54" s="157"/>
      <c r="D54" s="85"/>
      <c r="E54" s="28">
        <f t="shared" si="8"/>
        <v>0</v>
      </c>
      <c r="F54" s="28">
        <f t="shared" si="10"/>
        <v>0</v>
      </c>
      <c r="G54" s="28">
        <f t="shared" si="11"/>
        <v>0</v>
      </c>
      <c r="H54" s="28">
        <f t="shared" si="12"/>
        <v>0</v>
      </c>
      <c r="I54" s="28">
        <f t="shared" si="13"/>
        <v>0</v>
      </c>
      <c r="K54" s="28">
        <f t="shared" si="3"/>
        <v>0</v>
      </c>
      <c r="L54" s="28">
        <f t="shared" si="3"/>
        <v>0</v>
      </c>
      <c r="M54" s="28">
        <f t="shared" si="3"/>
        <v>0</v>
      </c>
      <c r="N54" s="28">
        <f t="shared" si="3"/>
        <v>0</v>
      </c>
      <c r="O54" s="28">
        <f t="shared" si="3"/>
        <v>0</v>
      </c>
    </row>
    <row r="55" spans="1:15" s="163" customFormat="1" ht="15" customHeight="1" x14ac:dyDescent="0.25">
      <c r="A55" s="85"/>
      <c r="B55" s="85"/>
      <c r="C55" s="157"/>
      <c r="D55" s="85"/>
      <c r="E55" s="28">
        <f t="shared" si="8"/>
        <v>0</v>
      </c>
      <c r="F55" s="28">
        <f t="shared" si="10"/>
        <v>0</v>
      </c>
      <c r="G55" s="28">
        <f t="shared" si="11"/>
        <v>0</v>
      </c>
      <c r="H55" s="28">
        <f t="shared" si="12"/>
        <v>0</v>
      </c>
      <c r="I55" s="28">
        <f t="shared" si="13"/>
        <v>0</v>
      </c>
      <c r="K55" s="28">
        <f t="shared" si="3"/>
        <v>0</v>
      </c>
      <c r="L55" s="28">
        <f t="shared" si="3"/>
        <v>0</v>
      </c>
      <c r="M55" s="28">
        <f t="shared" si="3"/>
        <v>0</v>
      </c>
      <c r="N55" s="28">
        <f t="shared" si="3"/>
        <v>0</v>
      </c>
      <c r="O55" s="28">
        <f t="shared" si="3"/>
        <v>0</v>
      </c>
    </row>
    <row r="56" spans="1:15" s="163" customFormat="1" ht="15" customHeight="1" x14ac:dyDescent="0.25">
      <c r="A56" s="85"/>
      <c r="B56" s="85"/>
      <c r="C56" s="157"/>
      <c r="D56" s="85"/>
      <c r="E56" s="28">
        <f t="shared" si="8"/>
        <v>0</v>
      </c>
      <c r="F56" s="28">
        <f t="shared" si="10"/>
        <v>0</v>
      </c>
      <c r="G56" s="28">
        <f t="shared" si="11"/>
        <v>0</v>
      </c>
      <c r="H56" s="28">
        <f t="shared" si="12"/>
        <v>0</v>
      </c>
      <c r="I56" s="28">
        <f t="shared" si="13"/>
        <v>0</v>
      </c>
      <c r="K56" s="28">
        <f t="shared" si="3"/>
        <v>0</v>
      </c>
      <c r="L56" s="28">
        <f t="shared" si="3"/>
        <v>0</v>
      </c>
      <c r="M56" s="28">
        <f t="shared" si="3"/>
        <v>0</v>
      </c>
      <c r="N56" s="28">
        <f t="shared" si="3"/>
        <v>0</v>
      </c>
      <c r="O56" s="28">
        <f t="shared" si="3"/>
        <v>0</v>
      </c>
    </row>
    <row r="57" spans="1:15" s="163" customFormat="1" ht="15" customHeight="1" x14ac:dyDescent="0.25">
      <c r="A57" s="85"/>
      <c r="B57" s="85"/>
      <c r="C57" s="157"/>
      <c r="D57" s="85"/>
      <c r="E57" s="28">
        <f t="shared" si="8"/>
        <v>0</v>
      </c>
      <c r="F57" s="28">
        <f t="shared" si="10"/>
        <v>0</v>
      </c>
      <c r="G57" s="28">
        <f t="shared" si="11"/>
        <v>0</v>
      </c>
      <c r="H57" s="28">
        <f t="shared" si="12"/>
        <v>0</v>
      </c>
      <c r="I57" s="28">
        <f t="shared" si="13"/>
        <v>0</v>
      </c>
      <c r="K57" s="28">
        <f t="shared" si="3"/>
        <v>0</v>
      </c>
      <c r="L57" s="28">
        <f t="shared" si="3"/>
        <v>0</v>
      </c>
      <c r="M57" s="28">
        <f t="shared" si="3"/>
        <v>0</v>
      </c>
      <c r="N57" s="28">
        <f t="shared" si="3"/>
        <v>0</v>
      </c>
      <c r="O57" s="28">
        <f t="shared" si="3"/>
        <v>0</v>
      </c>
    </row>
    <row r="58" spans="1:15" s="163" customFormat="1" ht="15" customHeight="1" x14ac:dyDescent="0.25">
      <c r="A58" s="85"/>
      <c r="B58" s="85"/>
      <c r="C58" s="157"/>
      <c r="D58" s="85"/>
      <c r="E58" s="28">
        <f t="shared" si="8"/>
        <v>0</v>
      </c>
      <c r="F58" s="28">
        <f t="shared" si="10"/>
        <v>0</v>
      </c>
      <c r="G58" s="28">
        <f t="shared" si="11"/>
        <v>0</v>
      </c>
      <c r="H58" s="28">
        <f t="shared" si="12"/>
        <v>0</v>
      </c>
      <c r="I58" s="28">
        <f t="shared" si="13"/>
        <v>0</v>
      </c>
      <c r="K58" s="28">
        <f t="shared" si="3"/>
        <v>0</v>
      </c>
      <c r="L58" s="28">
        <f t="shared" si="3"/>
        <v>0</v>
      </c>
      <c r="M58" s="28">
        <f t="shared" si="3"/>
        <v>0</v>
      </c>
      <c r="N58" s="28">
        <f t="shared" si="3"/>
        <v>0</v>
      </c>
      <c r="O58" s="28">
        <f t="shared" si="3"/>
        <v>0</v>
      </c>
    </row>
    <row r="59" spans="1:15" s="163" customFormat="1" ht="15" customHeight="1" x14ac:dyDescent="0.25">
      <c r="A59" s="85"/>
      <c r="B59" s="85"/>
      <c r="C59" s="157"/>
      <c r="D59" s="85"/>
      <c r="E59" s="28">
        <f t="shared" si="8"/>
        <v>0</v>
      </c>
      <c r="F59" s="28">
        <f t="shared" si="10"/>
        <v>0</v>
      </c>
      <c r="G59" s="28">
        <f t="shared" si="11"/>
        <v>0</v>
      </c>
      <c r="H59" s="28">
        <f t="shared" si="12"/>
        <v>0</v>
      </c>
      <c r="I59" s="28">
        <f t="shared" si="13"/>
        <v>0</v>
      </c>
      <c r="K59" s="28">
        <f t="shared" si="3"/>
        <v>0</v>
      </c>
      <c r="L59" s="28">
        <f t="shared" si="3"/>
        <v>0</v>
      </c>
      <c r="M59" s="28">
        <f t="shared" si="3"/>
        <v>0</v>
      </c>
      <c r="N59" s="28">
        <f t="shared" si="3"/>
        <v>0</v>
      </c>
      <c r="O59" s="28">
        <f t="shared" si="3"/>
        <v>0</v>
      </c>
    </row>
    <row r="60" spans="1:15" ht="15" customHeight="1" x14ac:dyDescent="0.25">
      <c r="A60" s="85"/>
      <c r="B60" s="85"/>
      <c r="C60" s="157"/>
      <c r="D60" s="85"/>
      <c r="E60" s="28">
        <f t="shared" si="8"/>
        <v>0</v>
      </c>
      <c r="F60" s="28">
        <f t="shared" si="9"/>
        <v>0</v>
      </c>
      <c r="G60" s="28">
        <f t="shared" si="9"/>
        <v>0</v>
      </c>
      <c r="H60" s="28">
        <f t="shared" si="9"/>
        <v>0</v>
      </c>
      <c r="I60" s="28">
        <f t="shared" si="9"/>
        <v>0</v>
      </c>
      <c r="K60" s="28">
        <f t="shared" si="3"/>
        <v>0</v>
      </c>
      <c r="L60" s="28">
        <f t="shared" si="3"/>
        <v>0</v>
      </c>
      <c r="M60" s="28">
        <f t="shared" si="3"/>
        <v>0</v>
      </c>
      <c r="N60" s="28">
        <f t="shared" si="3"/>
        <v>0</v>
      </c>
      <c r="O60" s="28">
        <f t="shared" si="3"/>
        <v>0</v>
      </c>
    </row>
    <row r="61" spans="1:15" ht="15" customHeight="1" x14ac:dyDescent="0.25">
      <c r="A61" s="85"/>
      <c r="B61" s="85"/>
      <c r="C61" s="157"/>
      <c r="D61" s="85"/>
      <c r="E61" s="28">
        <f t="shared" si="8"/>
        <v>0</v>
      </c>
      <c r="F61" s="28">
        <f t="shared" si="9"/>
        <v>0</v>
      </c>
      <c r="G61" s="28">
        <f t="shared" si="9"/>
        <v>0</v>
      </c>
      <c r="H61" s="28">
        <f t="shared" si="9"/>
        <v>0</v>
      </c>
      <c r="I61" s="28">
        <f t="shared" si="9"/>
        <v>0</v>
      </c>
      <c r="K61" s="28">
        <f t="shared" si="3"/>
        <v>0</v>
      </c>
      <c r="L61" s="28">
        <f t="shared" si="3"/>
        <v>0</v>
      </c>
      <c r="M61" s="28">
        <f t="shared" si="3"/>
        <v>0</v>
      </c>
      <c r="N61" s="28">
        <f t="shared" si="3"/>
        <v>0</v>
      </c>
      <c r="O61" s="28">
        <f t="shared" si="3"/>
        <v>0</v>
      </c>
    </row>
    <row r="62" spans="1:15" ht="15" customHeight="1" x14ac:dyDescent="0.25">
      <c r="A62" s="85"/>
      <c r="B62" s="85"/>
      <c r="C62" s="157"/>
      <c r="D62" s="85"/>
      <c r="E62" s="28">
        <f t="shared" si="8"/>
        <v>0</v>
      </c>
      <c r="F62" s="28">
        <f t="shared" si="9"/>
        <v>0</v>
      </c>
      <c r="G62" s="28">
        <f t="shared" si="9"/>
        <v>0</v>
      </c>
      <c r="H62" s="28">
        <f t="shared" si="9"/>
        <v>0</v>
      </c>
      <c r="I62" s="28">
        <f t="shared" si="9"/>
        <v>0</v>
      </c>
      <c r="K62" s="28">
        <f t="shared" si="3"/>
        <v>0</v>
      </c>
      <c r="L62" s="28">
        <f t="shared" si="3"/>
        <v>0</v>
      </c>
      <c r="M62" s="28">
        <f t="shared" si="3"/>
        <v>0</v>
      </c>
      <c r="N62" s="28">
        <f t="shared" si="3"/>
        <v>0</v>
      </c>
      <c r="O62" s="28">
        <f t="shared" si="3"/>
        <v>0</v>
      </c>
    </row>
    <row r="63" spans="1:15" ht="15" customHeight="1" x14ac:dyDescent="0.45">
      <c r="A63" s="85"/>
      <c r="B63" s="85"/>
      <c r="C63" s="157"/>
      <c r="D63" s="85"/>
      <c r="E63" s="28">
        <f t="shared" si="8"/>
        <v>0</v>
      </c>
      <c r="F63" s="28">
        <f t="shared" si="9"/>
        <v>0</v>
      </c>
      <c r="G63" s="28">
        <f t="shared" si="9"/>
        <v>0</v>
      </c>
      <c r="H63" s="28">
        <f t="shared" si="9"/>
        <v>0</v>
      </c>
      <c r="I63" s="28">
        <f t="shared" si="9"/>
        <v>0</v>
      </c>
      <c r="K63" s="28">
        <f t="shared" si="3"/>
        <v>0</v>
      </c>
      <c r="L63" s="28">
        <f t="shared" si="3"/>
        <v>0</v>
      </c>
      <c r="M63" s="28">
        <f t="shared" si="3"/>
        <v>0</v>
      </c>
      <c r="N63" s="28">
        <f t="shared" si="3"/>
        <v>0</v>
      </c>
      <c r="O63" s="28">
        <f t="shared" si="3"/>
        <v>0</v>
      </c>
    </row>
    <row r="64" spans="1:15" ht="15" customHeight="1" x14ac:dyDescent="0.45">
      <c r="A64" s="85"/>
      <c r="B64" s="85"/>
      <c r="C64" s="157"/>
      <c r="D64" s="85"/>
      <c r="E64" s="28">
        <f t="shared" si="8"/>
        <v>0</v>
      </c>
      <c r="F64" s="28">
        <f t="shared" si="9"/>
        <v>0</v>
      </c>
      <c r="G64" s="28">
        <f t="shared" si="9"/>
        <v>0</v>
      </c>
      <c r="H64" s="28">
        <f t="shared" si="9"/>
        <v>0</v>
      </c>
      <c r="I64" s="28">
        <f t="shared" si="9"/>
        <v>0</v>
      </c>
      <c r="K64" s="28">
        <f t="shared" si="3"/>
        <v>0</v>
      </c>
      <c r="L64" s="28">
        <f t="shared" si="3"/>
        <v>0</v>
      </c>
      <c r="M64" s="28">
        <f t="shared" si="3"/>
        <v>0</v>
      </c>
      <c r="N64" s="28">
        <f t="shared" si="3"/>
        <v>0</v>
      </c>
      <c r="O64" s="28">
        <f t="shared" si="3"/>
        <v>0</v>
      </c>
    </row>
    <row r="65" spans="1:15" ht="15" customHeight="1" x14ac:dyDescent="0.45">
      <c r="A65" s="85"/>
      <c r="B65" s="85"/>
      <c r="C65" s="157">
        <v>0</v>
      </c>
      <c r="D65" s="85"/>
      <c r="E65" s="28">
        <f t="shared" si="8"/>
        <v>0</v>
      </c>
      <c r="F65" s="28">
        <f t="shared" si="9"/>
        <v>0</v>
      </c>
      <c r="G65" s="28">
        <f t="shared" si="9"/>
        <v>0</v>
      </c>
      <c r="H65" s="28">
        <f t="shared" si="9"/>
        <v>0</v>
      </c>
      <c r="I65" s="28">
        <f t="shared" si="9"/>
        <v>0</v>
      </c>
      <c r="K65" s="28">
        <f t="shared" si="3"/>
        <v>0</v>
      </c>
      <c r="L65" s="28">
        <f t="shared" si="3"/>
        <v>0</v>
      </c>
      <c r="M65" s="28">
        <f t="shared" si="3"/>
        <v>0</v>
      </c>
      <c r="N65" s="28">
        <f t="shared" si="3"/>
        <v>0</v>
      </c>
      <c r="O65" s="28">
        <f t="shared" si="3"/>
        <v>0</v>
      </c>
    </row>
    <row r="66" spans="1:15" ht="15" customHeight="1" x14ac:dyDescent="0.45">
      <c r="A66" s="85"/>
      <c r="B66" s="85"/>
      <c r="C66" s="157">
        <v>0</v>
      </c>
      <c r="D66" s="85"/>
      <c r="E66" s="28">
        <f t="shared" si="8"/>
        <v>0</v>
      </c>
      <c r="F66" s="28">
        <f t="shared" si="9"/>
        <v>0</v>
      </c>
      <c r="G66" s="28">
        <f t="shared" si="9"/>
        <v>0</v>
      </c>
      <c r="H66" s="28">
        <f t="shared" si="9"/>
        <v>0</v>
      </c>
      <c r="I66" s="28">
        <f t="shared" si="9"/>
        <v>0</v>
      </c>
      <c r="K66" s="28">
        <f t="shared" si="3"/>
        <v>0</v>
      </c>
      <c r="L66" s="28">
        <f t="shared" si="3"/>
        <v>0</v>
      </c>
      <c r="M66" s="28">
        <f t="shared" si="3"/>
        <v>0</v>
      </c>
      <c r="N66" s="28">
        <f t="shared" si="3"/>
        <v>0</v>
      </c>
      <c r="O66" s="28">
        <f t="shared" si="3"/>
        <v>0</v>
      </c>
    </row>
    <row r="67" spans="1:15" ht="15" customHeight="1" x14ac:dyDescent="0.45">
      <c r="A67" s="58" t="s">
        <v>165</v>
      </c>
      <c r="B67" s="57"/>
      <c r="C67" s="56"/>
      <c r="D67" s="15"/>
    </row>
    <row r="68" spans="1:15" ht="15" customHeight="1" x14ac:dyDescent="0.45">
      <c r="A68" s="59"/>
      <c r="B68" s="59"/>
      <c r="D68" s="60" t="s">
        <v>168</v>
      </c>
      <c r="E68" s="28">
        <f>SUM(E36:E67)</f>
        <v>0</v>
      </c>
      <c r="F68" s="28">
        <f>SUM(F36:F67)</f>
        <v>0</v>
      </c>
      <c r="G68" s="28">
        <f>SUM(G36:G67)</f>
        <v>0</v>
      </c>
      <c r="H68" s="28">
        <f>SUM(H36:H67)</f>
        <v>0</v>
      </c>
      <c r="I68" s="28">
        <f>SUM(I36:I67)</f>
        <v>0</v>
      </c>
      <c r="K68" s="28">
        <f>SUM(K36:K66)</f>
        <v>0</v>
      </c>
      <c r="L68" s="28">
        <f>SUM(L36:L66)</f>
        <v>0</v>
      </c>
      <c r="M68" s="28">
        <f>SUM(M36:M66)</f>
        <v>0</v>
      </c>
      <c r="N68" s="28">
        <f>SUM(N36:N66)</f>
        <v>0</v>
      </c>
      <c r="O68" s="28">
        <f>SUM(O36:O66)</f>
        <v>0</v>
      </c>
    </row>
    <row r="69" spans="1:15" ht="15" customHeight="1" x14ac:dyDescent="0.45">
      <c r="C69" s="7"/>
      <c r="K69" s="28">
        <f>K68+K33</f>
        <v>0</v>
      </c>
      <c r="L69" s="28">
        <f>L68+L33</f>
        <v>0</v>
      </c>
      <c r="M69" s="28">
        <f>M68+M33</f>
        <v>0</v>
      </c>
      <c r="N69" s="28">
        <f>N68+N33</f>
        <v>0</v>
      </c>
      <c r="O69" s="28">
        <f>O68+O33</f>
        <v>0</v>
      </c>
    </row>
    <row r="70" spans="1:15" ht="15" customHeight="1" x14ac:dyDescent="0.45">
      <c r="A70" s="63" t="s">
        <v>171</v>
      </c>
      <c r="C70" s="7"/>
    </row>
    <row r="71" spans="1:15" ht="15" customHeight="1" x14ac:dyDescent="0.45">
      <c r="A71" s="266" t="s">
        <v>190</v>
      </c>
      <c r="B71" s="267"/>
      <c r="C71" s="267"/>
      <c r="D71" s="268"/>
      <c r="E71" s="28">
        <f>IF($B71 =E$17,+$C71/$D71,0)</f>
        <v>0</v>
      </c>
      <c r="F71" s="28">
        <f t="shared" ref="F71:I73" si="14">IF(E71&gt;0,E71,IF($B71=F$17,$C71/$D71,0))</f>
        <v>0</v>
      </c>
      <c r="G71" s="28">
        <f t="shared" si="14"/>
        <v>0</v>
      </c>
      <c r="H71" s="28">
        <f t="shared" si="14"/>
        <v>0</v>
      </c>
      <c r="I71" s="28">
        <f t="shared" si="14"/>
        <v>0</v>
      </c>
      <c r="K71" s="28">
        <f t="shared" ref="K71:O73" si="15">IF($B71=K$17,$C71,0)</f>
        <v>0</v>
      </c>
      <c r="L71" s="28">
        <f t="shared" si="15"/>
        <v>0</v>
      </c>
      <c r="M71" s="28">
        <f t="shared" si="15"/>
        <v>0</v>
      </c>
      <c r="N71" s="28">
        <f t="shared" si="15"/>
        <v>0</v>
      </c>
      <c r="O71" s="28">
        <f t="shared" si="15"/>
        <v>0</v>
      </c>
    </row>
    <row r="72" spans="1:15" s="64" customFormat="1" ht="15" customHeight="1" x14ac:dyDescent="0.45">
      <c r="A72" s="85"/>
      <c r="B72" s="85"/>
      <c r="C72" s="157"/>
      <c r="D72" s="85"/>
      <c r="E72" s="28">
        <f>IF($B72 =E$17,+$C72/$D72,0)</f>
        <v>0</v>
      </c>
      <c r="F72" s="28">
        <f t="shared" si="14"/>
        <v>0</v>
      </c>
      <c r="G72" s="28">
        <f t="shared" si="14"/>
        <v>0</v>
      </c>
      <c r="H72" s="28">
        <f t="shared" si="14"/>
        <v>0</v>
      </c>
      <c r="I72" s="28">
        <f t="shared" si="14"/>
        <v>0</v>
      </c>
      <c r="K72" s="28">
        <f t="shared" si="15"/>
        <v>0</v>
      </c>
      <c r="L72" s="28">
        <f t="shared" si="15"/>
        <v>0</v>
      </c>
      <c r="M72" s="28">
        <f t="shared" si="15"/>
        <v>0</v>
      </c>
      <c r="N72" s="28">
        <f t="shared" si="15"/>
        <v>0</v>
      </c>
      <c r="O72" s="28">
        <f t="shared" si="15"/>
        <v>0</v>
      </c>
    </row>
    <row r="73" spans="1:15" ht="15" customHeight="1" x14ac:dyDescent="0.45">
      <c r="A73" s="85"/>
      <c r="B73" s="85"/>
      <c r="C73" s="157"/>
      <c r="D73" s="85"/>
      <c r="E73" s="28">
        <f>IF($B73 =E$17,+$C73/$D73,0)</f>
        <v>0</v>
      </c>
      <c r="F73" s="28">
        <f t="shared" si="14"/>
        <v>0</v>
      </c>
      <c r="G73" s="28">
        <f t="shared" si="14"/>
        <v>0</v>
      </c>
      <c r="H73" s="28">
        <f t="shared" si="14"/>
        <v>0</v>
      </c>
      <c r="I73" s="28">
        <f t="shared" si="14"/>
        <v>0</v>
      </c>
      <c r="K73" s="28">
        <f t="shared" si="15"/>
        <v>0</v>
      </c>
      <c r="L73" s="28">
        <f t="shared" si="15"/>
        <v>0</v>
      </c>
      <c r="M73" s="28">
        <f t="shared" si="15"/>
        <v>0</v>
      </c>
      <c r="N73" s="28">
        <f t="shared" si="15"/>
        <v>0</v>
      </c>
      <c r="O73" s="28">
        <f t="shared" si="15"/>
        <v>0</v>
      </c>
    </row>
    <row r="74" spans="1:15" ht="15" customHeight="1" x14ac:dyDescent="0.45">
      <c r="A74" s="69" t="s">
        <v>165</v>
      </c>
      <c r="B74" s="68"/>
      <c r="C74" s="67"/>
      <c r="D74" s="68"/>
    </row>
    <row r="75" spans="1:15" ht="15" customHeight="1" x14ac:dyDescent="0.45">
      <c r="A75" s="70"/>
      <c r="B75" s="70"/>
      <c r="D75" s="71" t="s">
        <v>78</v>
      </c>
      <c r="E75" s="28">
        <f>SUM(E71:E74)</f>
        <v>0</v>
      </c>
      <c r="F75" s="28">
        <f t="shared" ref="F75:I75" si="16">SUM(F71:F74)</f>
        <v>0</v>
      </c>
      <c r="G75" s="28">
        <f t="shared" si="16"/>
        <v>0</v>
      </c>
      <c r="H75" s="28">
        <f t="shared" si="16"/>
        <v>0</v>
      </c>
      <c r="I75" s="28">
        <f t="shared" si="16"/>
        <v>0</v>
      </c>
      <c r="K75" s="28">
        <f>SUM(K71:K73)</f>
        <v>0</v>
      </c>
      <c r="L75" s="28">
        <f t="shared" ref="L75:O75" si="17">SUM(L71:L73)</f>
        <v>0</v>
      </c>
      <c r="M75" s="28">
        <f t="shared" si="17"/>
        <v>0</v>
      </c>
      <c r="N75" s="28">
        <f t="shared" si="17"/>
        <v>0</v>
      </c>
      <c r="O75" s="28">
        <f t="shared" si="17"/>
        <v>0</v>
      </c>
    </row>
    <row r="76" spans="1:15" ht="15" customHeight="1" x14ac:dyDescent="0.45">
      <c r="C76" s="7"/>
    </row>
    <row r="77" spans="1:15" ht="15" customHeight="1" x14ac:dyDescent="0.45">
      <c r="A77" s="65" t="s">
        <v>172</v>
      </c>
      <c r="C77" s="7"/>
    </row>
    <row r="78" spans="1:15" ht="15" customHeight="1" x14ac:dyDescent="0.45">
      <c r="A78" s="269" t="s">
        <v>190</v>
      </c>
      <c r="B78" s="270"/>
      <c r="C78" s="270"/>
      <c r="D78" s="271"/>
      <c r="E78" s="28">
        <f>IF($B78 =E$17,+$C78/$D78,0)</f>
        <v>0</v>
      </c>
      <c r="F78" s="28">
        <f t="shared" ref="F78:I80" si="18">IF(E78&gt;0,E78,IF($B78=F$17,$C78/$D78,0))</f>
        <v>0</v>
      </c>
      <c r="G78" s="28">
        <f t="shared" si="18"/>
        <v>0</v>
      </c>
      <c r="H78" s="28">
        <f t="shared" si="18"/>
        <v>0</v>
      </c>
      <c r="I78" s="28">
        <f t="shared" si="18"/>
        <v>0</v>
      </c>
      <c r="K78" s="28">
        <f t="shared" ref="K78:O80" si="19">IF($B78=K$17,$C78,0)</f>
        <v>0</v>
      </c>
      <c r="L78" s="28">
        <f t="shared" si="19"/>
        <v>0</v>
      </c>
      <c r="M78" s="28">
        <f t="shared" si="19"/>
        <v>0</v>
      </c>
      <c r="N78" s="28">
        <f t="shared" si="19"/>
        <v>0</v>
      </c>
      <c r="O78" s="28">
        <f t="shared" si="19"/>
        <v>0</v>
      </c>
    </row>
    <row r="79" spans="1:15" s="66" customFormat="1" ht="15" customHeight="1" x14ac:dyDescent="0.45">
      <c r="A79" s="85"/>
      <c r="B79" s="85"/>
      <c r="C79" s="157"/>
      <c r="D79" s="85"/>
      <c r="E79" s="28">
        <f>IF($B79 =E$17,+$C79/$D79,0)</f>
        <v>0</v>
      </c>
      <c r="F79" s="28">
        <f t="shared" si="18"/>
        <v>0</v>
      </c>
      <c r="G79" s="28">
        <f t="shared" si="18"/>
        <v>0</v>
      </c>
      <c r="H79" s="28">
        <f t="shared" si="18"/>
        <v>0</v>
      </c>
      <c r="I79" s="28">
        <f t="shared" si="18"/>
        <v>0</v>
      </c>
      <c r="K79" s="28">
        <f t="shared" si="19"/>
        <v>0</v>
      </c>
      <c r="L79" s="28">
        <f t="shared" si="19"/>
        <v>0</v>
      </c>
      <c r="M79" s="28">
        <f t="shared" si="19"/>
        <v>0</v>
      </c>
      <c r="N79" s="28">
        <f t="shared" si="19"/>
        <v>0</v>
      </c>
      <c r="O79" s="28">
        <f t="shared" si="19"/>
        <v>0</v>
      </c>
    </row>
    <row r="80" spans="1:15" ht="15" customHeight="1" x14ac:dyDescent="0.45">
      <c r="A80" s="85"/>
      <c r="B80" s="85"/>
      <c r="C80" s="157"/>
      <c r="D80" s="85"/>
      <c r="E80" s="28">
        <f>IF($B80 =E$17,+$C80/$D80,0)</f>
        <v>0</v>
      </c>
      <c r="F80" s="28">
        <f t="shared" si="18"/>
        <v>0</v>
      </c>
      <c r="G80" s="28">
        <f t="shared" si="18"/>
        <v>0</v>
      </c>
      <c r="H80" s="28">
        <f t="shared" si="18"/>
        <v>0</v>
      </c>
      <c r="I80" s="28">
        <f t="shared" si="18"/>
        <v>0</v>
      </c>
      <c r="K80" s="28">
        <f t="shared" si="19"/>
        <v>0</v>
      </c>
      <c r="L80" s="28">
        <f t="shared" si="19"/>
        <v>0</v>
      </c>
      <c r="M80" s="28">
        <f t="shared" si="19"/>
        <v>0</v>
      </c>
      <c r="N80" s="28">
        <f t="shared" si="19"/>
        <v>0</v>
      </c>
      <c r="O80" s="28">
        <f t="shared" si="19"/>
        <v>0</v>
      </c>
    </row>
    <row r="81" spans="1:15" ht="15" customHeight="1" x14ac:dyDescent="0.45">
      <c r="A81" s="74" t="s">
        <v>165</v>
      </c>
      <c r="B81" s="73"/>
      <c r="C81" s="73"/>
      <c r="D81" s="15"/>
    </row>
    <row r="82" spans="1:15" ht="15" customHeight="1" x14ac:dyDescent="0.45">
      <c r="A82" s="75"/>
      <c r="B82" s="75"/>
      <c r="D82" s="78" t="s">
        <v>77</v>
      </c>
      <c r="E82" s="28">
        <f>SUM(E78:E81)</f>
        <v>0</v>
      </c>
      <c r="F82" s="28">
        <f t="shared" ref="F82:I82" si="20">SUM(F78:F81)</f>
        <v>0</v>
      </c>
      <c r="G82" s="28">
        <f t="shared" si="20"/>
        <v>0</v>
      </c>
      <c r="H82" s="28">
        <f t="shared" si="20"/>
        <v>0</v>
      </c>
      <c r="I82" s="28">
        <f t="shared" si="20"/>
        <v>0</v>
      </c>
      <c r="K82" s="28">
        <f>SUM(K78:K80)</f>
        <v>0</v>
      </c>
      <c r="L82" s="28">
        <f t="shared" ref="L82:O82" si="21">SUM(L78:L80)</f>
        <v>0</v>
      </c>
      <c r="M82" s="28">
        <f t="shared" si="21"/>
        <v>0</v>
      </c>
      <c r="N82" s="28">
        <f t="shared" si="21"/>
        <v>0</v>
      </c>
      <c r="O82" s="28">
        <f t="shared" si="21"/>
        <v>0</v>
      </c>
    </row>
    <row r="84" spans="1:15" ht="15" customHeight="1" x14ac:dyDescent="0.45">
      <c r="A84" s="4" t="s">
        <v>74</v>
      </c>
      <c r="C84" s="61"/>
      <c r="E84" s="272" t="s">
        <v>75</v>
      </c>
      <c r="F84" s="272"/>
      <c r="G84" s="272"/>
      <c r="H84" s="272"/>
      <c r="I84" s="272"/>
      <c r="J84" s="16"/>
    </row>
    <row r="85" spans="1:15" ht="15" customHeight="1" x14ac:dyDescent="0.45">
      <c r="A85" s="85" t="s">
        <v>76</v>
      </c>
      <c r="C85" s="61"/>
      <c r="E85" s="263" t="s">
        <v>189</v>
      </c>
      <c r="F85" s="264"/>
      <c r="G85" s="264"/>
      <c r="H85" s="264"/>
      <c r="I85" s="265"/>
    </row>
    <row r="86" spans="1:15" s="72" customFormat="1" ht="15" customHeight="1" x14ac:dyDescent="0.45">
      <c r="A86" s="85"/>
      <c r="E86" s="85"/>
      <c r="F86" s="85"/>
      <c r="G86" s="85"/>
      <c r="H86" s="85"/>
      <c r="I86" s="85"/>
    </row>
    <row r="87" spans="1:15" ht="15" customHeight="1" x14ac:dyDescent="0.45">
      <c r="A87" s="85"/>
      <c r="C87" s="61"/>
      <c r="E87" s="157"/>
      <c r="F87" s="157"/>
      <c r="G87" s="157"/>
      <c r="H87" s="157"/>
      <c r="I87" s="157"/>
    </row>
    <row r="88" spans="1:15" ht="15" customHeight="1" x14ac:dyDescent="0.45">
      <c r="A88" s="77" t="s">
        <v>173</v>
      </c>
      <c r="C88" s="61"/>
      <c r="E88" s="7"/>
      <c r="F88" s="7"/>
      <c r="G88" s="7"/>
      <c r="H88" s="7"/>
      <c r="I88" s="7"/>
    </row>
    <row r="89" spans="1:15" ht="15" customHeight="1" x14ac:dyDescent="0.45">
      <c r="C89" s="61"/>
      <c r="D89" s="78" t="s">
        <v>80</v>
      </c>
      <c r="E89" s="28">
        <f>SUM(E85:E88)</f>
        <v>0</v>
      </c>
      <c r="F89" s="28">
        <f t="shared" ref="F89:I89" si="22">SUM(F85:F88)</f>
        <v>0</v>
      </c>
      <c r="G89" s="28">
        <f t="shared" si="22"/>
        <v>0</v>
      </c>
      <c r="H89" s="28">
        <f t="shared" si="22"/>
        <v>0</v>
      </c>
      <c r="I89" s="28">
        <f t="shared" si="22"/>
        <v>0</v>
      </c>
    </row>
    <row r="90" spans="1:15" ht="15" customHeight="1" x14ac:dyDescent="0.45">
      <c r="A90" s="3"/>
      <c r="C90" s="61"/>
    </row>
    <row r="91" spans="1:15" ht="15" customHeight="1" x14ac:dyDescent="0.45">
      <c r="A91" s="62" t="s">
        <v>169</v>
      </c>
      <c r="C91" s="61"/>
      <c r="E91" s="272" t="s">
        <v>75</v>
      </c>
      <c r="F91" s="272"/>
      <c r="G91" s="272"/>
      <c r="H91" s="272"/>
      <c r="I91" s="272"/>
    </row>
    <row r="92" spans="1:15" ht="15" customHeight="1" x14ac:dyDescent="0.45">
      <c r="A92" s="85" t="s">
        <v>76</v>
      </c>
      <c r="C92" s="61"/>
      <c r="E92" s="263" t="s">
        <v>189</v>
      </c>
      <c r="F92" s="264"/>
      <c r="G92" s="264"/>
      <c r="H92" s="264"/>
      <c r="I92" s="265"/>
    </row>
    <row r="93" spans="1:15" s="76" customFormat="1" ht="15" customHeight="1" x14ac:dyDescent="0.45">
      <c r="A93" s="85"/>
      <c r="E93" s="85"/>
      <c r="F93" s="85"/>
      <c r="G93" s="85"/>
      <c r="H93" s="85"/>
      <c r="I93" s="85"/>
    </row>
    <row r="94" spans="1:15" ht="15" customHeight="1" x14ac:dyDescent="0.45">
      <c r="A94" s="85"/>
      <c r="C94" s="61"/>
      <c r="E94" s="157"/>
      <c r="F94" s="157"/>
      <c r="G94" s="157"/>
      <c r="H94" s="157"/>
      <c r="I94" s="157"/>
    </row>
    <row r="95" spans="1:15" ht="15" customHeight="1" x14ac:dyDescent="0.45">
      <c r="A95" s="77" t="s">
        <v>60</v>
      </c>
      <c r="C95" s="61"/>
      <c r="E95" s="7"/>
      <c r="F95" s="7"/>
      <c r="G95" s="7"/>
      <c r="H95" s="7"/>
      <c r="I95" s="7"/>
    </row>
    <row r="96" spans="1:15" ht="15" customHeight="1" x14ac:dyDescent="0.45">
      <c r="C96" s="61"/>
      <c r="D96" s="78" t="s">
        <v>79</v>
      </c>
      <c r="E96" s="28">
        <f>SUM(E92:E95)</f>
        <v>0</v>
      </c>
      <c r="F96" s="28">
        <f t="shared" ref="F96" si="23">SUM(F92:F95)</f>
        <v>0</v>
      </c>
      <c r="G96" s="28">
        <f t="shared" ref="G96" si="24">SUM(G92:G95)</f>
        <v>0</v>
      </c>
      <c r="H96" s="28">
        <f t="shared" ref="H96" si="25">SUM(H92:H95)</f>
        <v>0</v>
      </c>
      <c r="I96" s="28">
        <f t="shared" ref="I96" si="26">SUM(I92:I95)</f>
        <v>0</v>
      </c>
    </row>
    <row r="97" spans="1:1" ht="15" customHeight="1" x14ac:dyDescent="0.45">
      <c r="A97" s="196" t="s">
        <v>192</v>
      </c>
    </row>
  </sheetData>
  <sheetProtection sheet="1" objects="1" scenarios="1"/>
  <mergeCells count="30">
    <mergeCell ref="N17:N18"/>
    <mergeCell ref="O17:O18"/>
    <mergeCell ref="G17:G18"/>
    <mergeCell ref="H17:H18"/>
    <mergeCell ref="I17:I18"/>
    <mergeCell ref="J17:J18"/>
    <mergeCell ref="K17:K18"/>
    <mergeCell ref="K16:O16"/>
    <mergeCell ref="D2:H2"/>
    <mergeCell ref="A1:H1"/>
    <mergeCell ref="E16:I16"/>
    <mergeCell ref="E84:I84"/>
    <mergeCell ref="I1:N2"/>
    <mergeCell ref="D3:D4"/>
    <mergeCell ref="E3:E4"/>
    <mergeCell ref="F3:F4"/>
    <mergeCell ref="G3:G4"/>
    <mergeCell ref="H3:H4"/>
    <mergeCell ref="D16:D18"/>
    <mergeCell ref="E17:E18"/>
    <mergeCell ref="F17:F18"/>
    <mergeCell ref="L17:L18"/>
    <mergeCell ref="M17:M18"/>
    <mergeCell ref="E92:I92"/>
    <mergeCell ref="A71:D71"/>
    <mergeCell ref="A78:D78"/>
    <mergeCell ref="A36:D36"/>
    <mergeCell ref="A20:D20"/>
    <mergeCell ref="E91:I91"/>
    <mergeCell ref="E85:I85"/>
  </mergeCells>
  <dataValidations count="1">
    <dataValidation type="list" allowBlank="1" showInputMessage="1" showErrorMessage="1" sqref="B21:B31 B72:B73 B79:B80 B37:B66">
      <formula1>$E$17:$I$17</formula1>
    </dataValidation>
  </dataValidations>
  <pageMargins left="0.75" right="0.25" top="0.5" bottom="0.5" header="0.3" footer="0.3"/>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selection sqref="A1:I1"/>
    </sheetView>
  </sheetViews>
  <sheetFormatPr defaultRowHeight="14.25" x14ac:dyDescent="0.45"/>
  <cols>
    <col min="5" max="10" width="9.1328125" customWidth="1"/>
  </cols>
  <sheetData>
    <row r="1" spans="1:10" ht="21" customHeight="1" x14ac:dyDescent="0.3">
      <c r="A1" s="282" t="str">
        <f>DATA!B1</f>
        <v>ABC Corp</v>
      </c>
      <c r="B1" s="282"/>
      <c r="C1" s="282"/>
      <c r="D1" s="282"/>
      <c r="E1" s="282"/>
      <c r="F1" s="282"/>
      <c r="G1" s="282"/>
      <c r="H1" s="282"/>
      <c r="I1" s="282"/>
    </row>
    <row r="4" spans="1:10" ht="15" x14ac:dyDescent="0.25">
      <c r="E4" s="283" t="s">
        <v>22</v>
      </c>
      <c r="F4" s="283"/>
      <c r="G4" s="283"/>
      <c r="H4" s="283"/>
      <c r="I4" s="283"/>
      <c r="J4" s="283"/>
    </row>
    <row r="5" spans="1:10" ht="15" x14ac:dyDescent="0.25">
      <c r="A5" s="1" t="s">
        <v>82</v>
      </c>
      <c r="E5" s="80">
        <f>+DATA!D4</f>
        <v>2023</v>
      </c>
      <c r="F5" s="80">
        <f>+DATA!E4</f>
        <v>2024</v>
      </c>
      <c r="G5" s="80">
        <f>+DATA!F4</f>
        <v>2025</v>
      </c>
      <c r="H5" s="80">
        <f>+DATA!G4</f>
        <v>2026</v>
      </c>
      <c r="I5" s="80">
        <f>+DATA!H4</f>
        <v>2027</v>
      </c>
      <c r="J5" s="80">
        <f>+I5+1</f>
        <v>2028</v>
      </c>
    </row>
    <row r="6" spans="1:10" ht="15" x14ac:dyDescent="0.25">
      <c r="B6" s="26" t="s">
        <v>84</v>
      </c>
      <c r="C6" s="26"/>
      <c r="D6" s="26"/>
      <c r="E6" s="157"/>
      <c r="F6" s="157"/>
      <c r="G6" s="157"/>
      <c r="H6" s="157"/>
      <c r="I6" s="157"/>
      <c r="J6" s="157"/>
    </row>
    <row r="7" spans="1:10" ht="15" x14ac:dyDescent="0.25">
      <c r="B7" s="26" t="s">
        <v>83</v>
      </c>
      <c r="C7" s="26"/>
      <c r="D7" s="26"/>
      <c r="E7" s="157"/>
      <c r="F7" s="157"/>
      <c r="G7" s="157"/>
      <c r="H7" s="157"/>
      <c r="I7" s="157"/>
      <c r="J7" s="157"/>
    </row>
    <row r="9" spans="1:10" ht="15" x14ac:dyDescent="0.25">
      <c r="E9" s="283" t="s">
        <v>22</v>
      </c>
      <c r="F9" s="283"/>
      <c r="G9" s="283"/>
      <c r="H9" s="283"/>
      <c r="I9" s="283"/>
      <c r="J9" s="283"/>
    </row>
    <row r="10" spans="1:10" ht="15" x14ac:dyDescent="0.25">
      <c r="A10" s="1" t="s">
        <v>85</v>
      </c>
      <c r="E10" s="80">
        <f>+DATA!D4</f>
        <v>2023</v>
      </c>
      <c r="F10" s="80">
        <f>+DATA!E4</f>
        <v>2024</v>
      </c>
      <c r="G10" s="80">
        <f>+DATA!F4</f>
        <v>2025</v>
      </c>
      <c r="H10" s="80">
        <f>+DATA!G4</f>
        <v>2026</v>
      </c>
      <c r="I10" s="80">
        <f>+DATA!H4</f>
        <v>2027</v>
      </c>
      <c r="J10" s="80">
        <f>+I10+1</f>
        <v>2028</v>
      </c>
    </row>
    <row r="11" spans="1:10" ht="15" x14ac:dyDescent="0.25">
      <c r="A11" s="1"/>
      <c r="B11" s="26" t="s">
        <v>87</v>
      </c>
      <c r="C11" s="26"/>
      <c r="D11" s="26"/>
      <c r="E11" s="157"/>
      <c r="F11" s="157"/>
      <c r="G11" s="157"/>
      <c r="H11" s="157"/>
      <c r="I11" s="157"/>
      <c r="J11" s="157"/>
    </row>
    <row r="12" spans="1:10" ht="15" x14ac:dyDescent="0.25">
      <c r="B12" s="26" t="s">
        <v>84</v>
      </c>
      <c r="C12" s="26"/>
      <c r="D12" s="26"/>
      <c r="E12" s="157"/>
      <c r="F12" s="157"/>
      <c r="G12" s="157"/>
      <c r="H12" s="157"/>
      <c r="I12" s="157"/>
      <c r="J12" s="157"/>
    </row>
    <row r="13" spans="1:10" ht="15" x14ac:dyDescent="0.25">
      <c r="B13" s="26" t="s">
        <v>83</v>
      </c>
      <c r="C13" s="26"/>
      <c r="D13" s="26"/>
      <c r="E13" s="157"/>
      <c r="F13" s="157"/>
      <c r="G13" s="157"/>
      <c r="H13" s="157"/>
      <c r="I13" s="157"/>
      <c r="J13" s="157"/>
    </row>
    <row r="16" spans="1:10" x14ac:dyDescent="0.45">
      <c r="A16" s="281" t="s">
        <v>174</v>
      </c>
      <c r="B16" s="281"/>
      <c r="C16" s="281"/>
      <c r="D16" s="281"/>
      <c r="E16" s="281"/>
      <c r="F16" s="281"/>
      <c r="G16" s="281"/>
      <c r="H16" s="281"/>
      <c r="I16" s="281"/>
      <c r="J16" s="281"/>
    </row>
    <row r="17" spans="1:10" x14ac:dyDescent="0.45">
      <c r="A17" s="281"/>
      <c r="B17" s="281"/>
      <c r="C17" s="281"/>
      <c r="D17" s="281"/>
      <c r="E17" s="281"/>
      <c r="F17" s="281"/>
      <c r="G17" s="281"/>
      <c r="H17" s="281"/>
      <c r="I17" s="281"/>
      <c r="J17" s="281"/>
    </row>
    <row r="18" spans="1:10" x14ac:dyDescent="0.45">
      <c r="A18" s="281"/>
      <c r="B18" s="281"/>
      <c r="C18" s="281"/>
      <c r="D18" s="281"/>
      <c r="E18" s="281"/>
      <c r="F18" s="281"/>
      <c r="G18" s="281"/>
      <c r="H18" s="281"/>
      <c r="I18" s="281"/>
      <c r="J18" s="281"/>
    </row>
  </sheetData>
  <sheetProtection sheet="1" objects="1" scenarios="1"/>
  <mergeCells count="4">
    <mergeCell ref="A16:J18"/>
    <mergeCell ref="A1:I1"/>
    <mergeCell ref="E4:J4"/>
    <mergeCell ref="E9:J9"/>
  </mergeCell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sqref="A1:D1"/>
    </sheetView>
  </sheetViews>
  <sheetFormatPr defaultRowHeight="14.25" x14ac:dyDescent="0.45"/>
  <cols>
    <col min="1" max="1" width="42.59765625" customWidth="1"/>
    <col min="2" max="2" width="15.59765625" customWidth="1"/>
    <col min="3" max="3" width="9.86328125" customWidth="1"/>
    <col min="4" max="4" width="15.59765625" customWidth="1"/>
  </cols>
  <sheetData>
    <row r="1" spans="1:5" ht="21" customHeight="1" x14ac:dyDescent="0.3">
      <c r="A1" s="275" t="str">
        <f>DATA!B1</f>
        <v>ABC Corp</v>
      </c>
      <c r="B1" s="275"/>
      <c r="C1" s="275"/>
      <c r="D1" s="275"/>
    </row>
    <row r="3" spans="1:5" ht="45" x14ac:dyDescent="0.25">
      <c r="A3" s="21" t="s">
        <v>193</v>
      </c>
      <c r="B3" s="22" t="s">
        <v>138</v>
      </c>
      <c r="C3" s="22" t="s">
        <v>139</v>
      </c>
      <c r="D3" s="22" t="s">
        <v>140</v>
      </c>
      <c r="E3" s="20"/>
    </row>
    <row r="4" spans="1:5" ht="15" customHeight="1" x14ac:dyDescent="0.45">
      <c r="A4" s="85"/>
      <c r="B4" s="170"/>
      <c r="C4" s="85"/>
      <c r="D4" s="83" t="str">
        <f>IF(B4&gt;0,B4/C4," ")</f>
        <v xml:space="preserve"> </v>
      </c>
    </row>
    <row r="5" spans="1:5" ht="15" customHeight="1" x14ac:dyDescent="0.45">
      <c r="A5" s="240" t="s">
        <v>215</v>
      </c>
      <c r="B5" s="176"/>
      <c r="C5" s="85"/>
      <c r="D5" s="84" t="str">
        <f t="shared" ref="D5:D16" si="0">IF(B5&gt;0,B5/C5," ")</f>
        <v xml:space="preserve"> </v>
      </c>
    </row>
    <row r="6" spans="1:5" ht="15" customHeight="1" x14ac:dyDescent="0.45">
      <c r="A6" s="240" t="s">
        <v>216</v>
      </c>
      <c r="B6" s="176"/>
      <c r="C6" s="85"/>
      <c r="D6" s="84" t="str">
        <f t="shared" si="0"/>
        <v xml:space="preserve"> </v>
      </c>
    </row>
    <row r="7" spans="1:5" ht="15" customHeight="1" x14ac:dyDescent="0.45">
      <c r="A7" s="240" t="s">
        <v>217</v>
      </c>
      <c r="B7" s="176"/>
      <c r="C7" s="85"/>
      <c r="D7" s="84" t="str">
        <f t="shared" si="0"/>
        <v xml:space="preserve"> </v>
      </c>
    </row>
    <row r="8" spans="1:5" ht="15" customHeight="1" x14ac:dyDescent="0.45">
      <c r="A8" s="240" t="s">
        <v>218</v>
      </c>
      <c r="B8" s="176"/>
      <c r="C8" s="85"/>
      <c r="D8" s="84" t="str">
        <f t="shared" si="0"/>
        <v xml:space="preserve"> </v>
      </c>
    </row>
    <row r="9" spans="1:5" ht="14.25" customHeight="1" x14ac:dyDescent="0.45">
      <c r="A9" s="85"/>
      <c r="B9" s="176"/>
      <c r="C9" s="85"/>
      <c r="D9" s="84" t="str">
        <f t="shared" si="0"/>
        <v xml:space="preserve"> </v>
      </c>
    </row>
    <row r="10" spans="1:5" ht="15" customHeight="1" x14ac:dyDescent="0.45">
      <c r="A10" s="85"/>
      <c r="B10" s="176"/>
      <c r="C10" s="85"/>
      <c r="D10" s="84" t="str">
        <f t="shared" si="0"/>
        <v xml:space="preserve"> </v>
      </c>
    </row>
    <row r="11" spans="1:5" s="163" customFormat="1" ht="15" customHeight="1" x14ac:dyDescent="0.25">
      <c r="A11" s="85"/>
      <c r="B11" s="176"/>
      <c r="C11" s="85"/>
      <c r="D11" s="84" t="str">
        <f t="shared" si="0"/>
        <v xml:space="preserve"> </v>
      </c>
    </row>
    <row r="12" spans="1:5" s="163" customFormat="1" ht="15" customHeight="1" x14ac:dyDescent="0.25">
      <c r="A12" s="188" t="s">
        <v>191</v>
      </c>
      <c r="B12" s="176"/>
      <c r="C12" s="85"/>
      <c r="D12" s="84"/>
    </row>
    <row r="13" spans="1:5" s="163" customFormat="1" ht="15" customHeight="1" x14ac:dyDescent="0.25">
      <c r="A13" s="85"/>
      <c r="B13" s="176"/>
      <c r="C13" s="85"/>
      <c r="D13" s="84"/>
    </row>
    <row r="14" spans="1:5" ht="15" customHeight="1" x14ac:dyDescent="0.25">
      <c r="A14" s="85"/>
      <c r="B14" s="176"/>
      <c r="C14" s="85"/>
      <c r="D14" s="84" t="str">
        <f t="shared" si="0"/>
        <v xml:space="preserve"> </v>
      </c>
    </row>
    <row r="15" spans="1:5" ht="15" customHeight="1" x14ac:dyDescent="0.25">
      <c r="A15" s="85"/>
      <c r="B15" s="176"/>
      <c r="C15" s="85"/>
      <c r="D15" s="84" t="str">
        <f t="shared" si="0"/>
        <v xml:space="preserve"> </v>
      </c>
    </row>
    <row r="16" spans="1:5" ht="15" customHeight="1" x14ac:dyDescent="0.25">
      <c r="A16" s="85"/>
      <c r="B16" s="176"/>
      <c r="C16" s="85"/>
      <c r="D16" s="84" t="str">
        <f t="shared" si="0"/>
        <v xml:space="preserve"> </v>
      </c>
    </row>
    <row r="17" spans="1:4" s="81" customFormat="1" ht="28.5" customHeight="1" x14ac:dyDescent="0.45">
      <c r="A17" s="82" t="s">
        <v>142</v>
      </c>
      <c r="B17" s="86">
        <f>SUM(B4:B16)</f>
        <v>0</v>
      </c>
      <c r="D17" s="86">
        <f>SUM(D4:D16)</f>
        <v>0</v>
      </c>
    </row>
    <row r="18" spans="1:4" s="81" customFormat="1" ht="28.5" customHeight="1" x14ac:dyDescent="0.25">
      <c r="A18" s="81" t="s">
        <v>141</v>
      </c>
      <c r="D18" s="87" t="e">
        <f>ROUND((B17/D17),0)</f>
        <v>#DIV/0!</v>
      </c>
    </row>
    <row r="20" spans="1:4" ht="15" customHeight="1" x14ac:dyDescent="0.45">
      <c r="A20" s="284" t="s">
        <v>175</v>
      </c>
      <c r="B20" s="284"/>
      <c r="C20" s="284"/>
    </row>
    <row r="21" spans="1:4" ht="15" customHeight="1" x14ac:dyDescent="0.45">
      <c r="A21" s="284"/>
      <c r="B21" s="284"/>
      <c r="C21" s="284"/>
    </row>
    <row r="22" spans="1:4" s="163" customFormat="1" ht="15" customHeight="1" x14ac:dyDescent="0.25">
      <c r="A22" s="165"/>
      <c r="B22" s="165"/>
      <c r="C22" s="165"/>
    </row>
    <row r="23" spans="1:4" s="81" customFormat="1" ht="28.5" customHeight="1" x14ac:dyDescent="0.25">
      <c r="A23" s="81" t="s">
        <v>143</v>
      </c>
      <c r="B23" s="177"/>
    </row>
  </sheetData>
  <sheetProtection sheet="1" objects="1" scenarios="1"/>
  <mergeCells count="2">
    <mergeCell ref="A1:D1"/>
    <mergeCell ref="A20:C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1" zoomScaleNormal="91" workbookViewId="0">
      <selection sqref="A1:F1"/>
    </sheetView>
  </sheetViews>
  <sheetFormatPr defaultRowHeight="14.25" x14ac:dyDescent="0.45"/>
  <cols>
    <col min="1" max="1" width="54" customWidth="1"/>
    <col min="2" max="2" width="4.59765625" customWidth="1"/>
    <col min="3" max="3" width="13.59765625" customWidth="1"/>
    <col min="4" max="4" width="13.86328125" customWidth="1"/>
    <col min="5" max="5" width="13.265625" style="98" customWidth="1"/>
    <col min="6" max="9" width="13.265625" customWidth="1"/>
  </cols>
  <sheetData>
    <row r="1" spans="1:11" ht="21" customHeight="1" x14ac:dyDescent="0.3">
      <c r="A1" s="275" t="str">
        <f>+DATA!B1</f>
        <v>ABC Corp</v>
      </c>
      <c r="B1" s="275"/>
      <c r="C1" s="275"/>
      <c r="D1" s="275"/>
      <c r="E1" s="275"/>
      <c r="F1" s="275"/>
      <c r="G1" s="288" t="s">
        <v>102</v>
      </c>
      <c r="H1" s="288"/>
      <c r="I1" s="288"/>
    </row>
    <row r="2" spans="1:11" ht="18.75" customHeight="1" x14ac:dyDescent="0.3">
      <c r="A2" s="287" t="s">
        <v>176</v>
      </c>
      <c r="B2" s="287"/>
      <c r="C2" s="287"/>
      <c r="D2" s="287"/>
      <c r="E2" s="287"/>
      <c r="F2" s="287"/>
      <c r="G2" s="287"/>
      <c r="H2" s="287"/>
      <c r="I2" s="287"/>
    </row>
    <row r="3" spans="1:11" ht="15.75" x14ac:dyDescent="0.25">
      <c r="A3" s="1"/>
      <c r="C3" s="14"/>
      <c r="D3" s="10"/>
      <c r="E3" s="14"/>
      <c r="H3" s="89"/>
      <c r="I3" s="89"/>
    </row>
    <row r="4" spans="1:11" ht="15" customHeight="1" x14ac:dyDescent="0.25">
      <c r="C4" s="285" t="s">
        <v>3</v>
      </c>
      <c r="D4" s="285"/>
      <c r="E4" s="286" t="s">
        <v>2</v>
      </c>
      <c r="F4" s="285"/>
      <c r="G4" s="285"/>
      <c r="H4" s="285"/>
      <c r="I4" s="285"/>
    </row>
    <row r="5" spans="1:11" ht="15" customHeight="1" x14ac:dyDescent="0.25">
      <c r="C5" s="91" t="str">
        <f>+DATA!B4</f>
        <v>FY 2021</v>
      </c>
      <c r="D5" s="101" t="str">
        <f>+DATA!C4</f>
        <v>FY 2022</v>
      </c>
      <c r="E5" s="136">
        <f>+DATA!D4</f>
        <v>2023</v>
      </c>
      <c r="F5" s="101">
        <f>+DATA!E4</f>
        <v>2024</v>
      </c>
      <c r="G5" s="101">
        <f>+DATA!F4</f>
        <v>2025</v>
      </c>
      <c r="H5" s="101">
        <f>+DATA!G4</f>
        <v>2026</v>
      </c>
      <c r="I5" s="101">
        <f>+DATA!H4</f>
        <v>2027</v>
      </c>
    </row>
    <row r="6" spans="1:11" ht="15" customHeight="1" x14ac:dyDescent="0.25">
      <c r="A6" s="1" t="s">
        <v>7</v>
      </c>
      <c r="C6" s="13"/>
      <c r="D6" s="102"/>
      <c r="E6" s="137"/>
      <c r="F6" s="104"/>
      <c r="G6" s="104"/>
      <c r="H6" s="104"/>
      <c r="I6" s="104"/>
    </row>
    <row r="7" spans="1:11" ht="15" customHeight="1" x14ac:dyDescent="0.25">
      <c r="A7" s="106" t="s">
        <v>112</v>
      </c>
      <c r="B7" s="107"/>
      <c r="C7" s="178"/>
      <c r="D7" s="179"/>
      <c r="E7" s="138">
        <f>+DATA!D10*AVERAGE(DATA!D7:D8)*12</f>
        <v>0</v>
      </c>
      <c r="F7" s="90">
        <f>+DATA!E10*AVERAGE(DATA!E7:E8)*12</f>
        <v>0</v>
      </c>
      <c r="G7" s="90">
        <f>+DATA!F10*AVERAGE(DATA!F7:F8)*12</f>
        <v>0</v>
      </c>
      <c r="H7" s="90">
        <f>+DATA!G10*AVERAGE(DATA!G7:G8)*12</f>
        <v>0</v>
      </c>
      <c r="I7" s="90">
        <f>+DATA!H10*AVERAGE(DATA!H7:H8)*12</f>
        <v>0</v>
      </c>
      <c r="K7" s="23"/>
    </row>
    <row r="8" spans="1:11" ht="15" customHeight="1" x14ac:dyDescent="0.25">
      <c r="A8" s="32" t="s">
        <v>113</v>
      </c>
      <c r="B8" s="107"/>
      <c r="C8" s="157"/>
      <c r="D8" s="154"/>
      <c r="E8" s="139">
        <f>+DATA!D16*AVERAGE(DATA!D13:D14)*12</f>
        <v>0</v>
      </c>
      <c r="F8" s="28">
        <f>+DATA!E16*AVERAGE(DATA!E13:E14)*12</f>
        <v>0</v>
      </c>
      <c r="G8" s="28">
        <f>+DATA!F16*AVERAGE(DATA!F13:F14)*12</f>
        <v>0</v>
      </c>
      <c r="H8" s="28">
        <f>+DATA!G16*AVERAGE(DATA!G13:G14)*12</f>
        <v>0</v>
      </c>
      <c r="I8" s="28">
        <f>+DATA!H16*AVERAGE(DATA!H13:H14)*12</f>
        <v>0</v>
      </c>
    </row>
    <row r="9" spans="1:11" ht="15" customHeight="1" x14ac:dyDescent="0.25">
      <c r="A9" s="32" t="s">
        <v>114</v>
      </c>
      <c r="B9" s="107"/>
      <c r="C9" s="157"/>
      <c r="D9" s="154"/>
      <c r="E9" s="139">
        <f>DATA!D22*AVERAGE(DATA!D19:D20)*12</f>
        <v>0</v>
      </c>
      <c r="F9" s="28">
        <f>DATA!E22*AVERAGE(DATA!E19:E20)*12</f>
        <v>0</v>
      </c>
      <c r="G9" s="28">
        <f>DATA!F22*AVERAGE(DATA!F19:F20)*12</f>
        <v>0</v>
      </c>
      <c r="H9" s="28">
        <f>DATA!G22*AVERAGE(DATA!G19:G20)*12</f>
        <v>0</v>
      </c>
      <c r="I9" s="28">
        <f>DATA!H22*AVERAGE(DATA!H19:H20)*12</f>
        <v>0</v>
      </c>
    </row>
    <row r="10" spans="1:11" ht="15" customHeight="1" x14ac:dyDescent="0.25">
      <c r="A10" s="32" t="s">
        <v>115</v>
      </c>
      <c r="B10" s="107"/>
      <c r="C10" s="157"/>
      <c r="D10" s="154"/>
      <c r="E10" s="139">
        <f>+DATA!D28*AVERAGE(DATA!D25:D26)*12</f>
        <v>0</v>
      </c>
      <c r="F10" s="28">
        <f>+DATA!E28*AVERAGE(DATA!E25:E26)*12</f>
        <v>0</v>
      </c>
      <c r="G10" s="28">
        <f>+DATA!F28*AVERAGE(DATA!F25:F26)*12</f>
        <v>0</v>
      </c>
      <c r="H10" s="28">
        <f>+DATA!G28*AVERAGE(DATA!G25:G26)*12</f>
        <v>0</v>
      </c>
      <c r="I10" s="28">
        <f>+DATA!H28*AVERAGE(DATA!H25:H26)*12</f>
        <v>0</v>
      </c>
    </row>
    <row r="11" spans="1:11" ht="15" customHeight="1" x14ac:dyDescent="0.25">
      <c r="A11" s="32" t="s">
        <v>116</v>
      </c>
      <c r="B11" s="107"/>
      <c r="C11" s="157"/>
      <c r="D11" s="154"/>
      <c r="E11" s="139">
        <f>+DATA!D34*AVERAGE(DATA!D31:D32)*12</f>
        <v>0</v>
      </c>
      <c r="F11" s="28">
        <f>+DATA!E34*AVERAGE(DATA!E31:E32)*12</f>
        <v>0</v>
      </c>
      <c r="G11" s="28">
        <f>+DATA!F34*AVERAGE(DATA!F31:F32)*12</f>
        <v>0</v>
      </c>
      <c r="H11" s="28">
        <f>+DATA!G34*AVERAGE(DATA!G31:G32)*12</f>
        <v>0</v>
      </c>
      <c r="I11" s="28">
        <f>+DATA!H34*AVERAGE(DATA!H31:H32)*12</f>
        <v>0</v>
      </c>
    </row>
    <row r="12" spans="1:11" ht="15" customHeight="1" x14ac:dyDescent="0.25">
      <c r="A12" s="32" t="s">
        <v>117</v>
      </c>
      <c r="B12" s="107"/>
      <c r="C12" s="157"/>
      <c r="D12" s="154"/>
      <c r="E12" s="139">
        <f>+DATA!D40*AVERAGE(DATA!D37:D38)*12</f>
        <v>0</v>
      </c>
      <c r="F12" s="28">
        <f>+DATA!E40*AVERAGE(DATA!E37:E38)*12</f>
        <v>0</v>
      </c>
      <c r="G12" s="28">
        <f>+DATA!F40*AVERAGE(DATA!F37:F38)*12</f>
        <v>0</v>
      </c>
      <c r="H12" s="28">
        <f>+DATA!G40*AVERAGE(DATA!G37:G38)*12</f>
        <v>0</v>
      </c>
      <c r="I12" s="28">
        <f>+DATA!H40*AVERAGE(DATA!H37:H38)*12</f>
        <v>0</v>
      </c>
    </row>
    <row r="13" spans="1:11" ht="15" customHeight="1" x14ac:dyDescent="0.25">
      <c r="A13" s="32" t="s">
        <v>0</v>
      </c>
      <c r="B13" s="107"/>
      <c r="C13" s="157"/>
      <c r="D13" s="154"/>
      <c r="E13" s="162"/>
      <c r="F13" s="157"/>
      <c r="G13" s="157"/>
      <c r="H13" s="157"/>
      <c r="I13" s="157"/>
    </row>
    <row r="14" spans="1:11" ht="15" customHeight="1" x14ac:dyDescent="0.25">
      <c r="A14" s="32" t="s">
        <v>149</v>
      </c>
      <c r="B14" s="107"/>
      <c r="C14" s="180"/>
      <c r="D14" s="181"/>
      <c r="E14" s="182"/>
      <c r="F14" s="180"/>
      <c r="G14" s="180"/>
      <c r="H14" s="180"/>
      <c r="I14" s="180"/>
    </row>
    <row r="15" spans="1:11" ht="18" customHeight="1" x14ac:dyDescent="0.25">
      <c r="A15" s="88" t="s">
        <v>1</v>
      </c>
      <c r="C15" s="222">
        <f>SUM(C7:C14)</f>
        <v>0</v>
      </c>
      <c r="D15" s="222">
        <f>SUM(D7:D14)</f>
        <v>0</v>
      </c>
      <c r="E15" s="218">
        <f>SUM(E7:E14)</f>
        <v>0</v>
      </c>
      <c r="F15" s="217">
        <f t="shared" ref="F15:I15" si="0">SUM(F7:F14)</f>
        <v>0</v>
      </c>
      <c r="G15" s="217">
        <f t="shared" si="0"/>
        <v>0</v>
      </c>
      <c r="H15" s="217">
        <f t="shared" si="0"/>
        <v>0</v>
      </c>
      <c r="I15" s="217">
        <f t="shared" si="0"/>
        <v>0</v>
      </c>
    </row>
    <row r="16" spans="1:11" ht="18" customHeight="1" x14ac:dyDescent="0.25">
      <c r="C16" s="7"/>
      <c r="D16" s="34"/>
      <c r="E16" s="134"/>
      <c r="F16" s="34"/>
      <c r="G16" s="34"/>
      <c r="H16" s="34"/>
      <c r="I16" s="34"/>
    </row>
    <row r="17" spans="1:9" ht="15" customHeight="1" x14ac:dyDescent="0.45">
      <c r="A17" s="1" t="s">
        <v>8</v>
      </c>
      <c r="C17" s="7"/>
      <c r="D17" s="34"/>
      <c r="E17" s="134"/>
      <c r="F17" s="34"/>
      <c r="G17" s="34"/>
      <c r="H17" s="34"/>
      <c r="I17" s="34"/>
    </row>
    <row r="18" spans="1:9" ht="15" customHeight="1" x14ac:dyDescent="0.45">
      <c r="A18" s="241" t="s">
        <v>121</v>
      </c>
      <c r="B18" s="242"/>
      <c r="C18" s="245"/>
      <c r="D18" s="244"/>
      <c r="E18" s="243">
        <f>+D18*(1+DATA!I54)+DATA!D54</f>
        <v>0</v>
      </c>
      <c r="F18" s="246">
        <f>+E18*(1+DATA!J54)+DATA!E54</f>
        <v>0</v>
      </c>
      <c r="G18" s="246">
        <f>+F18*(1+DATA!K54)+DATA!F54</f>
        <v>0</v>
      </c>
      <c r="H18" s="246">
        <f>+G18*(1+DATA!L54)+DATA!G54</f>
        <v>0</v>
      </c>
      <c r="I18" s="246">
        <f>+H18*(1+DATA!M54)+DATA!H54</f>
        <v>0</v>
      </c>
    </row>
    <row r="19" spans="1:9" ht="15" customHeight="1" x14ac:dyDescent="0.45">
      <c r="A19" s="241" t="s">
        <v>120</v>
      </c>
      <c r="B19" s="242"/>
      <c r="C19" s="245"/>
      <c r="D19" s="244"/>
      <c r="E19" s="243">
        <f>+D19*(1+DATA!I55)+DATA!D55</f>
        <v>0</v>
      </c>
      <c r="F19" s="246">
        <f>+E19*(1+DATA!J55)+DATA!E55</f>
        <v>0</v>
      </c>
      <c r="G19" s="246">
        <f>+F19*(1+DATA!K55)+DATA!F55</f>
        <v>0</v>
      </c>
      <c r="H19" s="246">
        <f>+G19*(1+DATA!L55)+DATA!G55</f>
        <v>0</v>
      </c>
      <c r="I19" s="246">
        <f>+H19*(1+DATA!M55)+DATA!H55</f>
        <v>0</v>
      </c>
    </row>
    <row r="20" spans="1:9" s="163" customFormat="1" ht="15" customHeight="1" x14ac:dyDescent="0.45">
      <c r="A20" s="241" t="s">
        <v>122</v>
      </c>
      <c r="B20" s="242"/>
      <c r="C20" s="245"/>
      <c r="D20" s="244"/>
      <c r="E20" s="246">
        <f>+D20*(1+DATA!I56)+DATA!D56</f>
        <v>0</v>
      </c>
      <c r="F20" s="246">
        <f>+E20*(1+DATA!J56)+DATA!E56</f>
        <v>0</v>
      </c>
      <c r="G20" s="246">
        <f>+F20*(1+DATA!K56)+DATA!F56</f>
        <v>0</v>
      </c>
      <c r="H20" s="246">
        <f>+G20*(1+DATA!L56)+DATA!G56</f>
        <v>0</v>
      </c>
      <c r="I20" s="246">
        <f>+H20*(1+DATA!M56)+DATA!H56</f>
        <v>0</v>
      </c>
    </row>
    <row r="21" spans="1:9" s="163" customFormat="1" ht="15" customHeight="1" x14ac:dyDescent="0.45">
      <c r="A21" s="241" t="s">
        <v>197</v>
      </c>
      <c r="B21" s="242"/>
      <c r="C21" s="245"/>
      <c r="D21" s="244"/>
      <c r="E21" s="243">
        <f>+D21*(1+DATA!I48)+DATA!D48</f>
        <v>0</v>
      </c>
      <c r="F21" s="246">
        <f>+E21*(1+DATA!J48)+DATA!E48</f>
        <v>0</v>
      </c>
      <c r="G21" s="246">
        <f>+F21*(1+DATA!K48)+DATA!F48</f>
        <v>0</v>
      </c>
      <c r="H21" s="246">
        <f>+G21*(1+DATA!L48)+DATA!G48</f>
        <v>0</v>
      </c>
      <c r="I21" s="246">
        <f>+H21*(1+DATA!M48)+DATA!H48</f>
        <v>0</v>
      </c>
    </row>
    <row r="22" spans="1:9" s="163" customFormat="1" ht="15" customHeight="1" x14ac:dyDescent="0.45">
      <c r="A22" s="241" t="s">
        <v>198</v>
      </c>
      <c r="B22" s="242"/>
      <c r="C22" s="245"/>
      <c r="D22" s="244"/>
      <c r="E22" s="243">
        <f>+D22*(1+DATA!I49)+DATA!D49</f>
        <v>0</v>
      </c>
      <c r="F22" s="246">
        <f>+E22*(1+DATA!J49)+DATA!E49</f>
        <v>0</v>
      </c>
      <c r="G22" s="246">
        <f>+F22*(1+DATA!K49)+DATA!F49</f>
        <v>0</v>
      </c>
      <c r="H22" s="246">
        <f>+G22*(1+DATA!L49)+DATA!G49</f>
        <v>0</v>
      </c>
      <c r="I22" s="246">
        <f>+H22*(1+DATA!M49)+DATA!H49</f>
        <v>0</v>
      </c>
    </row>
    <row r="23" spans="1:9" s="163" customFormat="1" ht="15" customHeight="1" x14ac:dyDescent="0.45">
      <c r="A23" s="241" t="s">
        <v>199</v>
      </c>
      <c r="B23" s="242"/>
      <c r="C23" s="245"/>
      <c r="D23" s="244"/>
      <c r="E23" s="243">
        <f>+D23*(1+DATA!I50)+DATA!D50</f>
        <v>0</v>
      </c>
      <c r="F23" s="246">
        <f>+E23*(1+DATA!J50)+DATA!E50</f>
        <v>0</v>
      </c>
      <c r="G23" s="246">
        <f>+F23*(1+DATA!K50)+DATA!F50</f>
        <v>0</v>
      </c>
      <c r="H23" s="246">
        <f>+G23*(1+DATA!L50)+DATA!G50</f>
        <v>0</v>
      </c>
      <c r="I23" s="246">
        <f>+H23*(1+DATA!M50)+DATA!H50</f>
        <v>0</v>
      </c>
    </row>
    <row r="24" spans="1:9" s="163" customFormat="1" ht="15" customHeight="1" x14ac:dyDescent="0.45">
      <c r="A24" s="241" t="s">
        <v>200</v>
      </c>
      <c r="B24" s="242"/>
      <c r="C24" s="245"/>
      <c r="D24" s="244"/>
      <c r="E24" s="243">
        <f>+D24*(1+DATA!I51)+DATA!D51</f>
        <v>0</v>
      </c>
      <c r="F24" s="246">
        <f>+E24*(1+DATA!J51)+DATA!E51</f>
        <v>0</v>
      </c>
      <c r="G24" s="246">
        <f>+F24*(1+DATA!K51)+DATA!F51</f>
        <v>0</v>
      </c>
      <c r="H24" s="246">
        <f>+G24*(1+DATA!L51)+DATA!G51</f>
        <v>0</v>
      </c>
      <c r="I24" s="246">
        <f>+H24*(1+DATA!M51)+DATA!H51</f>
        <v>0</v>
      </c>
    </row>
    <row r="25" spans="1:9" s="163" customFormat="1" ht="15" customHeight="1" x14ac:dyDescent="0.45">
      <c r="A25" s="241" t="s">
        <v>201</v>
      </c>
      <c r="B25" s="242"/>
      <c r="C25" s="245"/>
      <c r="D25" s="244"/>
      <c r="E25" s="243">
        <f>+D25*(1+DATA!I52)+DATA!D52</f>
        <v>0</v>
      </c>
      <c r="F25" s="246">
        <f>+E25*(1+DATA!J52)+DATA!E52</f>
        <v>0</v>
      </c>
      <c r="G25" s="246">
        <f>+F25*(1+DATA!K52)+DATA!F52</f>
        <v>0</v>
      </c>
      <c r="H25" s="246">
        <f>+G25*(1+DATA!L52)+DATA!G52</f>
        <v>0</v>
      </c>
      <c r="I25" s="246">
        <f>+H25*(1+DATA!M52)+DATA!H52</f>
        <v>0</v>
      </c>
    </row>
    <row r="26" spans="1:9" s="163" customFormat="1" ht="15" customHeight="1" x14ac:dyDescent="0.45">
      <c r="A26" s="197" t="s">
        <v>202</v>
      </c>
      <c r="B26" s="198"/>
      <c r="C26" s="157"/>
      <c r="D26" s="154"/>
      <c r="E26" s="246">
        <f>+D26*(1+DATA!I53)+DATA!D53</f>
        <v>0</v>
      </c>
      <c r="F26" s="246">
        <f>+E26*(1+DATA!J53)+DATA!E53</f>
        <v>0</v>
      </c>
      <c r="G26" s="246">
        <f>+F26*(1+DATA!K53)+DATA!F53</f>
        <v>0</v>
      </c>
      <c r="H26" s="246">
        <f>+G26*(1+DATA!L53)+DATA!G53</f>
        <v>0</v>
      </c>
      <c r="I26" s="246">
        <f>+H26*(1+DATA!M53)+DATA!H53</f>
        <v>0</v>
      </c>
    </row>
    <row r="27" spans="1:9" ht="15" customHeight="1" x14ac:dyDescent="0.45">
      <c r="A27" s="32" t="s">
        <v>125</v>
      </c>
      <c r="B27" s="107"/>
      <c r="C27" s="157"/>
      <c r="D27" s="154"/>
      <c r="E27" s="139">
        <f>+D27*(1+DATA!I57)+DATA!D57</f>
        <v>0</v>
      </c>
      <c r="F27" s="246">
        <f>+E27*(1+DATA!J57)+DATA!E57</f>
        <v>0</v>
      </c>
      <c r="G27" s="246">
        <f>+F27*(1+DATA!K57)+DATA!F57</f>
        <v>0</v>
      </c>
      <c r="H27" s="246">
        <f>+G27*(1+DATA!L57)+DATA!G57</f>
        <v>0</v>
      </c>
      <c r="I27" s="246">
        <f>+H27*(1+DATA!M57)+DATA!H57</f>
        <v>0</v>
      </c>
    </row>
    <row r="28" spans="1:9" ht="15" customHeight="1" x14ac:dyDescent="0.25">
      <c r="A28" s="32" t="s">
        <v>123</v>
      </c>
      <c r="B28" s="107"/>
      <c r="C28" s="157"/>
      <c r="D28" s="154"/>
      <c r="E28" s="139">
        <f>+D28*(1+DATA!I58)+DATA!D58</f>
        <v>0</v>
      </c>
      <c r="F28" s="246">
        <f>+E28*(1+DATA!J58)+DATA!E58</f>
        <v>0</v>
      </c>
      <c r="G28" s="246">
        <f>+F28*(1+DATA!K58)+DATA!F58</f>
        <v>0</v>
      </c>
      <c r="H28" s="246">
        <f>+G28*(1+DATA!L58)+DATA!G58</f>
        <v>0</v>
      </c>
      <c r="I28" s="246">
        <f>+H28*(1+DATA!M58)+DATA!H58</f>
        <v>0</v>
      </c>
    </row>
    <row r="29" spans="1:9" ht="15" customHeight="1" x14ac:dyDescent="0.25">
      <c r="A29" s="32" t="s">
        <v>124</v>
      </c>
      <c r="B29" s="107"/>
      <c r="C29" s="157"/>
      <c r="D29" s="154"/>
      <c r="E29" s="139">
        <f>+D29*(1+DATA!I59)+DATA!D59</f>
        <v>0</v>
      </c>
      <c r="F29" s="246">
        <f>+E29*(1+DATA!J59)+DATA!E59</f>
        <v>0</v>
      </c>
      <c r="G29" s="246">
        <f>+F29*(1+DATA!K59)+DATA!F59</f>
        <v>0</v>
      </c>
      <c r="H29" s="246">
        <f>+G29*(1+DATA!L59)+DATA!G59</f>
        <v>0</v>
      </c>
      <c r="I29" s="246">
        <f>+H29*(1+DATA!M59)+DATA!H59</f>
        <v>0</v>
      </c>
    </row>
    <row r="30" spans="1:9" ht="15" customHeight="1" x14ac:dyDescent="0.25">
      <c r="A30" s="32" t="s">
        <v>126</v>
      </c>
      <c r="B30" s="107"/>
      <c r="C30" s="157"/>
      <c r="D30" s="154"/>
      <c r="E30" s="139">
        <f>+D30*(1+DATA!I60)+DATA!D60</f>
        <v>0</v>
      </c>
      <c r="F30" s="246">
        <f>+E30*(1+DATA!J60)+DATA!E60</f>
        <v>0</v>
      </c>
      <c r="G30" s="246">
        <f>+F30*(1+DATA!K60)+DATA!F60</f>
        <v>0</v>
      </c>
      <c r="H30" s="246">
        <f>+G30*(1+DATA!L60)+DATA!G60</f>
        <v>0</v>
      </c>
      <c r="I30" s="246">
        <f>+H30*(1+DATA!M60)+DATA!H60</f>
        <v>0</v>
      </c>
    </row>
    <row r="31" spans="1:9" ht="15" customHeight="1" x14ac:dyDescent="0.45">
      <c r="A31" s="32" t="s">
        <v>127</v>
      </c>
      <c r="B31" s="107"/>
      <c r="C31" s="157"/>
      <c r="D31" s="154"/>
      <c r="E31" s="139">
        <f>+D31*(1+DATA!I61)+DATA!D61</f>
        <v>0</v>
      </c>
      <c r="F31" s="246">
        <f>+E31*(1+DATA!J61)+DATA!E61</f>
        <v>0</v>
      </c>
      <c r="G31" s="246">
        <f>+F31*(1+DATA!K61)+DATA!F61</f>
        <v>0</v>
      </c>
      <c r="H31" s="246">
        <f>+G31*(1+DATA!L61)+DATA!G61</f>
        <v>0</v>
      </c>
      <c r="I31" s="246">
        <f>+H31*(1+DATA!M61)+DATA!H61</f>
        <v>0</v>
      </c>
    </row>
    <row r="32" spans="1:9" s="163" customFormat="1" ht="15" customHeight="1" x14ac:dyDescent="0.45">
      <c r="A32" s="241" t="s">
        <v>219</v>
      </c>
      <c r="B32" s="242"/>
      <c r="C32" s="245"/>
      <c r="D32" s="244"/>
      <c r="E32" s="243">
        <f>+D32*(1+DATA!I62)+DATA!D62</f>
        <v>0</v>
      </c>
      <c r="F32" s="246">
        <f>+E32*(1+DATA!J62)+DATA!E62</f>
        <v>0</v>
      </c>
      <c r="G32" s="246">
        <f>+F32*(1+DATA!K62)+DATA!F62</f>
        <v>0</v>
      </c>
      <c r="H32" s="246">
        <f>+G32*(1+DATA!L62)+DATA!G62</f>
        <v>0</v>
      </c>
      <c r="I32" s="246">
        <f>+H32*(1+DATA!M62)+DATA!H62</f>
        <v>0</v>
      </c>
    </row>
    <row r="33" spans="1:9" ht="15" customHeight="1" x14ac:dyDescent="0.45">
      <c r="A33" s="32" t="s">
        <v>9</v>
      </c>
      <c r="B33" s="107"/>
      <c r="C33" s="157"/>
      <c r="D33" s="154"/>
      <c r="E33" s="139">
        <f>+D33*(1+DATA!I63)+DATA!D63</f>
        <v>0</v>
      </c>
      <c r="F33" s="246">
        <f>+E33*(1+DATA!J63)+DATA!E63</f>
        <v>0</v>
      </c>
      <c r="G33" s="246">
        <f>+F33*(1+DATA!K63)+DATA!F63</f>
        <v>0</v>
      </c>
      <c r="H33" s="246">
        <f>+G33*(1+DATA!L63)+DATA!G63</f>
        <v>0</v>
      </c>
      <c r="I33" s="246">
        <f>+H33*(1+DATA!M63)+DATA!H63</f>
        <v>0</v>
      </c>
    </row>
    <row r="34" spans="1:9" ht="15" customHeight="1" x14ac:dyDescent="0.25">
      <c r="A34" s="32" t="s">
        <v>130</v>
      </c>
      <c r="B34" s="107"/>
      <c r="C34" s="157"/>
      <c r="D34" s="154"/>
      <c r="E34" s="139">
        <f>+D34*(1+DATA!I64)+DATA!D64</f>
        <v>0</v>
      </c>
      <c r="F34" s="246">
        <f>+E34*(1+DATA!J64)+DATA!E64</f>
        <v>0</v>
      </c>
      <c r="G34" s="246">
        <f>+F34*(1+DATA!K64)+DATA!F64</f>
        <v>0</v>
      </c>
      <c r="H34" s="246">
        <f>+G34*(1+DATA!L64)+DATA!G64</f>
        <v>0</v>
      </c>
      <c r="I34" s="246">
        <f>+H34*(1+DATA!M64)+DATA!H64</f>
        <v>0</v>
      </c>
    </row>
    <row r="35" spans="1:9" ht="15" customHeight="1" x14ac:dyDescent="0.25">
      <c r="A35" s="205" t="s">
        <v>177</v>
      </c>
      <c r="B35" s="107"/>
      <c r="C35" s="157"/>
      <c r="D35" s="154"/>
      <c r="E35" s="139">
        <f>+D35*(1+DATA!I65)+DATA!D65</f>
        <v>0</v>
      </c>
      <c r="F35" s="246">
        <f>+E35*(1+DATA!J65)+DATA!E65</f>
        <v>0</v>
      </c>
      <c r="G35" s="246">
        <f>+F35*(1+DATA!K65)+DATA!F65</f>
        <v>0</v>
      </c>
      <c r="H35" s="246">
        <f>+G35*(1+DATA!L65)+DATA!G65</f>
        <v>0</v>
      </c>
      <c r="I35" s="246">
        <f>+H35*(1+DATA!M65)+DATA!H65</f>
        <v>0</v>
      </c>
    </row>
    <row r="36" spans="1:9" ht="15" customHeight="1" x14ac:dyDescent="0.25">
      <c r="A36" s="205" t="s">
        <v>128</v>
      </c>
      <c r="B36" s="107"/>
      <c r="C36" s="157"/>
      <c r="D36" s="154"/>
      <c r="E36" s="139">
        <f>+D36*(1+DATA!I66)+DATA!D66</f>
        <v>0</v>
      </c>
      <c r="F36" s="246">
        <f>+E36*(1+DATA!J66)+DATA!E66</f>
        <v>0</v>
      </c>
      <c r="G36" s="246">
        <f>+F36*(1+DATA!K66)+DATA!F66</f>
        <v>0</v>
      </c>
      <c r="H36" s="246">
        <f>+G36*(1+DATA!L66)+DATA!G66</f>
        <v>0</v>
      </c>
      <c r="I36" s="246">
        <f>+H36*(1+DATA!M66)+DATA!H66</f>
        <v>0</v>
      </c>
    </row>
    <row r="37" spans="1:9" ht="15" customHeight="1" x14ac:dyDescent="0.25">
      <c r="A37" s="205" t="s">
        <v>129</v>
      </c>
      <c r="B37" s="107"/>
      <c r="C37" s="157"/>
      <c r="D37" s="154"/>
      <c r="E37" s="139">
        <f>+D37*(1+DATA!I67)+DATA!D67</f>
        <v>0</v>
      </c>
      <c r="F37" s="246">
        <f>+E37*(1+DATA!J67)+DATA!E67</f>
        <v>0</v>
      </c>
      <c r="G37" s="246">
        <f>+F37*(1+DATA!K67)+DATA!F67</f>
        <v>0</v>
      </c>
      <c r="H37" s="246">
        <f>+G37*(1+DATA!L67)+DATA!G67</f>
        <v>0</v>
      </c>
      <c r="I37" s="246">
        <f>+H37*(1+DATA!M67)+DATA!H67</f>
        <v>0</v>
      </c>
    </row>
    <row r="38" spans="1:9" ht="15" customHeight="1" x14ac:dyDescent="0.45">
      <c r="A38" s="205" t="s">
        <v>10</v>
      </c>
      <c r="B38" s="107"/>
      <c r="C38" s="157"/>
      <c r="D38" s="154"/>
      <c r="E38" s="139">
        <f>+D38*(1+DATA!I68)+DATA!D68</f>
        <v>0</v>
      </c>
      <c r="F38" s="246">
        <f>+E38*(1+DATA!J68)+DATA!E68</f>
        <v>0</v>
      </c>
      <c r="G38" s="246">
        <f>+F38*(1+DATA!K68)+DATA!F68</f>
        <v>0</v>
      </c>
      <c r="H38" s="246">
        <f>+G38*(1+DATA!L68)+DATA!G68</f>
        <v>0</v>
      </c>
      <c r="I38" s="246">
        <f>+H38*(1+DATA!M68)+DATA!H68</f>
        <v>0</v>
      </c>
    </row>
    <row r="39" spans="1:9" ht="15" customHeight="1" x14ac:dyDescent="0.45">
      <c r="A39" s="32" t="s">
        <v>57</v>
      </c>
      <c r="B39" s="107"/>
      <c r="C39" s="157"/>
      <c r="D39" s="154"/>
      <c r="E39" s="139">
        <f>+'Fixed Assets &amp; Depr'!D13</f>
        <v>0</v>
      </c>
      <c r="F39" s="246">
        <f>+'Fixed Assets &amp; Depr'!E13</f>
        <v>0</v>
      </c>
      <c r="G39" s="246">
        <f>+'Fixed Assets &amp; Depr'!F13</f>
        <v>0</v>
      </c>
      <c r="H39" s="246">
        <f>+'Fixed Assets &amp; Depr'!G13</f>
        <v>0</v>
      </c>
      <c r="I39" s="246">
        <f>+'Fixed Assets &amp; Depr'!H13</f>
        <v>0</v>
      </c>
    </row>
    <row r="40" spans="1:9" ht="15" customHeight="1" x14ac:dyDescent="0.45">
      <c r="A40" s="32" t="s">
        <v>58</v>
      </c>
      <c r="B40" s="107"/>
      <c r="C40" s="157"/>
      <c r="D40" s="154"/>
      <c r="E40" s="139">
        <f>+'Fixed Assets &amp; Depr'!D10+'Fixed Assets &amp; Depr'!D11</f>
        <v>0</v>
      </c>
      <c r="F40" s="246">
        <f>+'Fixed Assets &amp; Depr'!E10+'Fixed Assets &amp; Depr'!E11</f>
        <v>0</v>
      </c>
      <c r="G40" s="246">
        <f>+'Fixed Assets &amp; Depr'!F10+'Fixed Assets &amp; Depr'!F11</f>
        <v>0</v>
      </c>
      <c r="H40" s="246">
        <f>+'Fixed Assets &amp; Depr'!G10+'Fixed Assets &amp; Depr'!G11</f>
        <v>0</v>
      </c>
      <c r="I40" s="246">
        <f>+'Fixed Assets &amp; Depr'!H10+'Fixed Assets &amp; Depr'!H11</f>
        <v>0</v>
      </c>
    </row>
    <row r="41" spans="1:9" ht="15" customHeight="1" x14ac:dyDescent="0.45">
      <c r="A41" s="32" t="s">
        <v>12</v>
      </c>
      <c r="B41" s="107"/>
      <c r="C41" s="157"/>
      <c r="D41" s="154"/>
      <c r="E41" s="139">
        <f>+'Fixed Assets &amp; Depr'!D8</f>
        <v>0</v>
      </c>
      <c r="F41" s="246">
        <f>+'Fixed Assets &amp; Depr'!E8</f>
        <v>0</v>
      </c>
      <c r="G41" s="246">
        <f>+'Fixed Assets &amp; Depr'!F8</f>
        <v>0</v>
      </c>
      <c r="H41" s="246">
        <f>+'Fixed Assets &amp; Depr'!G8</f>
        <v>0</v>
      </c>
      <c r="I41" s="246">
        <f>+'Fixed Assets &amp; Depr'!H8</f>
        <v>0</v>
      </c>
    </row>
    <row r="42" spans="1:9" ht="15" customHeight="1" x14ac:dyDescent="0.45">
      <c r="A42" s="32" t="s">
        <v>11</v>
      </c>
      <c r="B42" s="107"/>
      <c r="C42" s="180"/>
      <c r="D42" s="181"/>
      <c r="E42" s="139">
        <f>+'Fixed Assets &amp; Depr'!D5+'Fixed Assets &amp; Depr'!D6</f>
        <v>0</v>
      </c>
      <c r="F42" s="246">
        <f>+'Fixed Assets &amp; Depr'!E5+'Fixed Assets &amp; Depr'!E6</f>
        <v>0</v>
      </c>
      <c r="G42" s="246">
        <f>+'Fixed Assets &amp; Depr'!F5+'Fixed Assets &amp; Depr'!F6</f>
        <v>0</v>
      </c>
      <c r="H42" s="246">
        <f>+'Fixed Assets &amp; Depr'!G5+'Fixed Assets &amp; Depr'!G6</f>
        <v>0</v>
      </c>
      <c r="I42" s="246">
        <f>+'Fixed Assets &amp; Depr'!H5+'Fixed Assets &amp; Depr'!H6</f>
        <v>0</v>
      </c>
    </row>
    <row r="43" spans="1:9" ht="18" customHeight="1" x14ac:dyDescent="0.45">
      <c r="A43" s="88" t="s">
        <v>13</v>
      </c>
      <c r="C43" s="217">
        <f t="shared" ref="C43:I43" si="1">SUM(C18:C42)</f>
        <v>0</v>
      </c>
      <c r="D43" s="217">
        <f t="shared" si="1"/>
        <v>0</v>
      </c>
      <c r="E43" s="218">
        <f t="shared" si="1"/>
        <v>0</v>
      </c>
      <c r="F43" s="217">
        <f t="shared" si="1"/>
        <v>0</v>
      </c>
      <c r="G43" s="217">
        <f t="shared" si="1"/>
        <v>0</v>
      </c>
      <c r="H43" s="217">
        <f t="shared" si="1"/>
        <v>0</v>
      </c>
      <c r="I43" s="217">
        <f t="shared" si="1"/>
        <v>0</v>
      </c>
    </row>
    <row r="44" spans="1:9" ht="18" customHeight="1" x14ac:dyDescent="0.45">
      <c r="A44" s="88" t="s">
        <v>14</v>
      </c>
      <c r="C44" s="217">
        <f t="shared" ref="C44:I44" si="2">+C15-C43</f>
        <v>0</v>
      </c>
      <c r="D44" s="217">
        <f t="shared" si="2"/>
        <v>0</v>
      </c>
      <c r="E44" s="218">
        <f t="shared" si="2"/>
        <v>0</v>
      </c>
      <c r="F44" s="217">
        <f t="shared" si="2"/>
        <v>0</v>
      </c>
      <c r="G44" s="217">
        <f t="shared" si="2"/>
        <v>0</v>
      </c>
      <c r="H44" s="217">
        <f t="shared" si="2"/>
        <v>0</v>
      </c>
      <c r="I44" s="217">
        <f t="shared" si="2"/>
        <v>0</v>
      </c>
    </row>
    <row r="45" spans="1:9" ht="15" customHeight="1" x14ac:dyDescent="0.45">
      <c r="C45" s="7"/>
      <c r="D45" s="34"/>
      <c r="E45" s="134"/>
      <c r="F45" s="34"/>
      <c r="G45" s="34"/>
      <c r="H45" s="34"/>
      <c r="I45" s="34"/>
    </row>
    <row r="46" spans="1:9" ht="15" customHeight="1" x14ac:dyDescent="0.45">
      <c r="A46" s="1" t="s">
        <v>15</v>
      </c>
      <c r="C46" s="7"/>
      <c r="D46" s="34"/>
      <c r="E46" s="134"/>
      <c r="F46" s="34"/>
      <c r="G46" s="34"/>
      <c r="H46" s="34"/>
      <c r="I46" s="34"/>
    </row>
    <row r="47" spans="1:9" ht="15" customHeight="1" x14ac:dyDescent="0.45">
      <c r="A47" s="32" t="s">
        <v>16</v>
      </c>
      <c r="B47" s="107"/>
      <c r="C47" s="157"/>
      <c r="D47" s="154"/>
      <c r="E47" s="162"/>
      <c r="F47" s="157"/>
      <c r="G47" s="157"/>
      <c r="H47" s="157"/>
      <c r="I47" s="157"/>
    </row>
    <row r="48" spans="1:9" ht="15" customHeight="1" x14ac:dyDescent="0.45">
      <c r="A48" s="32" t="s">
        <v>144</v>
      </c>
      <c r="B48" s="107"/>
      <c r="C48" s="117"/>
      <c r="D48" s="127"/>
      <c r="E48" s="238" t="e">
        <f>Grant!B23/Grant!D18</f>
        <v>#DIV/0!</v>
      </c>
      <c r="F48" s="27" t="e">
        <f>E48</f>
        <v>#DIV/0!</v>
      </c>
      <c r="G48" s="27" t="e">
        <f>F48</f>
        <v>#DIV/0!</v>
      </c>
      <c r="H48" s="27" t="e">
        <f>G48</f>
        <v>#DIV/0!</v>
      </c>
      <c r="I48" s="27" t="e">
        <f>H48</f>
        <v>#DIV/0!</v>
      </c>
    </row>
    <row r="49" spans="1:9" ht="15" customHeight="1" x14ac:dyDescent="0.45">
      <c r="A49" s="32" t="s">
        <v>206</v>
      </c>
      <c r="B49" s="107"/>
      <c r="C49" s="157"/>
      <c r="D49" s="157"/>
      <c r="E49" s="162"/>
      <c r="F49" s="157"/>
      <c r="G49" s="157"/>
      <c r="H49" s="157"/>
      <c r="I49" s="157"/>
    </row>
    <row r="50" spans="1:9" s="163" customFormat="1" ht="15" customHeight="1" x14ac:dyDescent="0.45">
      <c r="A50" s="206" t="s">
        <v>207</v>
      </c>
      <c r="B50" s="207"/>
      <c r="C50" s="157"/>
      <c r="D50" s="154"/>
      <c r="E50" s="162"/>
      <c r="F50" s="157"/>
      <c r="G50" s="157"/>
      <c r="H50" s="157"/>
      <c r="I50" s="157"/>
    </row>
    <row r="51" spans="1:9" s="163" customFormat="1" ht="15" customHeight="1" x14ac:dyDescent="0.45">
      <c r="A51" s="206" t="s">
        <v>209</v>
      </c>
      <c r="B51" s="207"/>
      <c r="C51" s="157"/>
      <c r="D51" s="154"/>
      <c r="E51" s="162"/>
      <c r="F51" s="157"/>
      <c r="G51" s="157"/>
      <c r="H51" s="157"/>
      <c r="I51" s="157"/>
    </row>
    <row r="52" spans="1:9" s="163" customFormat="1" ht="15" customHeight="1" x14ac:dyDescent="0.45">
      <c r="A52" s="211" t="s">
        <v>208</v>
      </c>
      <c r="B52" s="207"/>
      <c r="C52" s="157"/>
      <c r="D52" s="157"/>
      <c r="E52" s="162"/>
      <c r="F52" s="157"/>
      <c r="G52" s="157"/>
      <c r="H52" s="157"/>
      <c r="I52" s="157"/>
    </row>
    <row r="53" spans="1:9" s="163" customFormat="1" ht="15" customHeight="1" x14ac:dyDescent="0.45">
      <c r="A53" s="212" t="s">
        <v>210</v>
      </c>
      <c r="B53" s="207"/>
      <c r="C53" s="157"/>
      <c r="D53" s="157"/>
      <c r="E53" s="162"/>
      <c r="F53" s="157"/>
      <c r="G53" s="157"/>
      <c r="H53" s="157"/>
      <c r="I53" s="157"/>
    </row>
    <row r="54" spans="1:9" s="163" customFormat="1" ht="15" customHeight="1" x14ac:dyDescent="0.45">
      <c r="A54" s="212" t="s">
        <v>211</v>
      </c>
      <c r="B54" s="207"/>
      <c r="C54" s="157"/>
      <c r="D54" s="157"/>
      <c r="E54" s="162"/>
      <c r="F54" s="210"/>
      <c r="G54" s="210"/>
      <c r="H54" s="210"/>
      <c r="I54" s="210"/>
    </row>
    <row r="55" spans="1:9" s="163" customFormat="1" ht="15" customHeight="1" x14ac:dyDescent="0.45">
      <c r="A55" s="212" t="s">
        <v>203</v>
      </c>
      <c r="B55" s="198"/>
      <c r="C55" s="157"/>
      <c r="D55" s="157"/>
      <c r="E55" s="162"/>
      <c r="F55" s="157"/>
      <c r="G55" s="157"/>
      <c r="H55" s="157"/>
      <c r="I55" s="157"/>
    </row>
    <row r="56" spans="1:9" ht="15" customHeight="1" x14ac:dyDescent="0.45">
      <c r="A56" s="212" t="s">
        <v>17</v>
      </c>
      <c r="B56" s="107"/>
      <c r="C56" s="157"/>
      <c r="D56" s="157"/>
      <c r="E56" s="131">
        <f>-'Debt Activity'!E7</f>
        <v>0</v>
      </c>
      <c r="F56" s="27">
        <f>-'Debt Activity'!F7</f>
        <v>0</v>
      </c>
      <c r="G56" s="27">
        <f>-'Debt Activity'!G7</f>
        <v>0</v>
      </c>
      <c r="H56" s="27">
        <f>-'Debt Activity'!H7</f>
        <v>0</v>
      </c>
      <c r="I56" s="27">
        <f>-'Debt Activity'!I7</f>
        <v>0</v>
      </c>
    </row>
    <row r="57" spans="1:9" ht="15" customHeight="1" x14ac:dyDescent="0.45">
      <c r="A57" s="212" t="s">
        <v>86</v>
      </c>
      <c r="B57" s="107"/>
      <c r="C57" s="117"/>
      <c r="D57" s="127"/>
      <c r="E57" s="131">
        <f>+'Debt Activity'!E13</f>
        <v>0</v>
      </c>
      <c r="F57" s="27">
        <f>+'Debt Activity'!F13</f>
        <v>0</v>
      </c>
      <c r="G57" s="27">
        <f>+'Debt Activity'!G13</f>
        <v>0</v>
      </c>
      <c r="H57" s="27">
        <f>+'Debt Activity'!H13</f>
        <v>0</v>
      </c>
      <c r="I57" s="27">
        <f>+'Debt Activity'!I13</f>
        <v>0</v>
      </c>
    </row>
    <row r="58" spans="1:9" ht="18" customHeight="1" x14ac:dyDescent="0.45">
      <c r="A58" s="4" t="s">
        <v>18</v>
      </c>
      <c r="C58" s="217">
        <f t="shared" ref="C58:I58" si="3">SUM(C47:C57)</f>
        <v>0</v>
      </c>
      <c r="D58" s="217">
        <f t="shared" si="3"/>
        <v>0</v>
      </c>
      <c r="E58" s="218" t="e">
        <f t="shared" si="3"/>
        <v>#DIV/0!</v>
      </c>
      <c r="F58" s="217" t="e">
        <f t="shared" si="3"/>
        <v>#DIV/0!</v>
      </c>
      <c r="G58" s="217" t="e">
        <f t="shared" si="3"/>
        <v>#DIV/0!</v>
      </c>
      <c r="H58" s="217" t="e">
        <f t="shared" si="3"/>
        <v>#DIV/0!</v>
      </c>
      <c r="I58" s="217" t="e">
        <f t="shared" si="3"/>
        <v>#DIV/0!</v>
      </c>
    </row>
    <row r="59" spans="1:9" ht="15" customHeight="1" x14ac:dyDescent="0.45">
      <c r="C59" s="98"/>
      <c r="D59" s="98"/>
      <c r="E59" s="130"/>
      <c r="F59" s="98"/>
      <c r="G59" s="98"/>
      <c r="H59" s="98"/>
      <c r="I59" s="98"/>
    </row>
    <row r="60" spans="1:9" ht="15" customHeight="1" x14ac:dyDescent="0.45">
      <c r="A60" s="88" t="s">
        <v>107</v>
      </c>
      <c r="C60" s="34">
        <f t="shared" ref="C60:I60" si="4">+C44+C58</f>
        <v>0</v>
      </c>
      <c r="D60" s="34">
        <f t="shared" si="4"/>
        <v>0</v>
      </c>
      <c r="E60" s="134" t="e">
        <f t="shared" si="4"/>
        <v>#DIV/0!</v>
      </c>
      <c r="F60" s="34" t="e">
        <f t="shared" si="4"/>
        <v>#DIV/0!</v>
      </c>
      <c r="G60" s="34" t="e">
        <f t="shared" si="4"/>
        <v>#DIV/0!</v>
      </c>
      <c r="H60" s="34" t="e">
        <f t="shared" si="4"/>
        <v>#DIV/0!</v>
      </c>
      <c r="I60" s="34" t="e">
        <f t="shared" si="4"/>
        <v>#DIV/0!</v>
      </c>
    </row>
    <row r="61" spans="1:9" ht="15" customHeight="1" x14ac:dyDescent="0.75">
      <c r="A61" s="32" t="s">
        <v>108</v>
      </c>
      <c r="B61" s="107"/>
      <c r="C61" s="183">
        <v>0</v>
      </c>
      <c r="D61" s="184">
        <v>0</v>
      </c>
      <c r="E61" s="140" t="e">
        <f>+E60*DATA!I72</f>
        <v>#DIV/0!</v>
      </c>
      <c r="F61" s="124" t="e">
        <f>+F60*DATA!J72</f>
        <v>#DIV/0!</v>
      </c>
      <c r="G61" s="124" t="e">
        <f>+G60*DATA!K72</f>
        <v>#DIV/0!</v>
      </c>
      <c r="H61" s="124" t="e">
        <f>+H60*DATA!L72</f>
        <v>#DIV/0!</v>
      </c>
      <c r="I61" s="124" t="e">
        <f>+I60*DATA!M72</f>
        <v>#DIV/0!</v>
      </c>
    </row>
    <row r="62" spans="1:9" ht="15" customHeight="1" x14ac:dyDescent="0.45">
      <c r="D62" s="98"/>
      <c r="E62" s="130"/>
      <c r="F62" s="98"/>
      <c r="G62" s="98"/>
      <c r="H62" s="98"/>
      <c r="I62" s="98"/>
    </row>
    <row r="63" spans="1:9" ht="15" customHeight="1" x14ac:dyDescent="0.75">
      <c r="A63" s="4" t="s">
        <v>19</v>
      </c>
      <c r="C63" s="219">
        <f t="shared" ref="C63:I63" si="5">+C60-C61</f>
        <v>0</v>
      </c>
      <c r="D63" s="219">
        <f t="shared" si="5"/>
        <v>0</v>
      </c>
      <c r="E63" s="220" t="e">
        <f t="shared" si="5"/>
        <v>#DIV/0!</v>
      </c>
      <c r="F63" s="219" t="e">
        <f t="shared" si="5"/>
        <v>#DIV/0!</v>
      </c>
      <c r="G63" s="219" t="e">
        <f t="shared" si="5"/>
        <v>#DIV/0!</v>
      </c>
      <c r="H63" s="219" t="e">
        <f t="shared" si="5"/>
        <v>#DIV/0!</v>
      </c>
      <c r="I63" s="219" t="e">
        <f t="shared" si="5"/>
        <v>#DIV/0!</v>
      </c>
    </row>
    <row r="64" spans="1:9" ht="15" customHeight="1" x14ac:dyDescent="0.45">
      <c r="C64" s="19"/>
      <c r="D64" s="34"/>
      <c r="E64" s="135"/>
      <c r="F64" s="105"/>
      <c r="G64" s="105"/>
      <c r="H64" s="105"/>
      <c r="I64" s="105"/>
    </row>
    <row r="65" spans="1:9" ht="15" customHeight="1" x14ac:dyDescent="0.75">
      <c r="A65" s="4" t="s">
        <v>131</v>
      </c>
      <c r="C65" s="221">
        <f>C63+C61+C57+C56+SUM(C40:C42)</f>
        <v>0</v>
      </c>
      <c r="D65" s="219">
        <f>D63+D61+D57+D56+SUM(D40:D42)</f>
        <v>0</v>
      </c>
      <c r="E65" s="220" t="e">
        <f>E63+E61+E57+E56+SUM(E39:E42)</f>
        <v>#DIV/0!</v>
      </c>
      <c r="F65" s="219" t="e">
        <f>F63+F61+F57+F56+SUM(F39:F42)</f>
        <v>#DIV/0!</v>
      </c>
      <c r="G65" s="219" t="e">
        <f>G63+G61+G57+G56+SUM(G39:G42)</f>
        <v>#DIV/0!</v>
      </c>
      <c r="H65" s="219" t="e">
        <f>H63+H61+H57+H56+SUM(H39:H42)</f>
        <v>#DIV/0!</v>
      </c>
      <c r="I65" s="219" t="e">
        <f>I63+I61+I57+I56+SUM(I39:I42)</f>
        <v>#DIV/0!</v>
      </c>
    </row>
    <row r="66" spans="1:9" x14ac:dyDescent="0.45">
      <c r="D66" s="98"/>
    </row>
    <row r="67" spans="1:9" x14ac:dyDescent="0.45">
      <c r="A67" s="108" t="s">
        <v>178</v>
      </c>
      <c r="D67" s="98"/>
    </row>
    <row r="68" spans="1:9" x14ac:dyDescent="0.45">
      <c r="D68" s="98"/>
    </row>
    <row r="69" spans="1:9" x14ac:dyDescent="0.45">
      <c r="D69" s="98"/>
    </row>
    <row r="70" spans="1:9" x14ac:dyDescent="0.45">
      <c r="D70" s="98"/>
    </row>
    <row r="71" spans="1:9" x14ac:dyDescent="0.45">
      <c r="D71" s="98"/>
    </row>
    <row r="72" spans="1:9" x14ac:dyDescent="0.45">
      <c r="D72" s="98"/>
    </row>
    <row r="73" spans="1:9" x14ac:dyDescent="0.45">
      <c r="D73" s="98"/>
    </row>
    <row r="74" spans="1:9" x14ac:dyDescent="0.45">
      <c r="D74" s="98"/>
    </row>
    <row r="75" spans="1:9" x14ac:dyDescent="0.45">
      <c r="D75" s="98"/>
    </row>
    <row r="76" spans="1:9" x14ac:dyDescent="0.45">
      <c r="D76" s="98"/>
    </row>
    <row r="77" spans="1:9" x14ac:dyDescent="0.45">
      <c r="D77" s="98"/>
    </row>
    <row r="78" spans="1:9" x14ac:dyDescent="0.45">
      <c r="D78" s="98"/>
    </row>
    <row r="79" spans="1:9" x14ac:dyDescent="0.45">
      <c r="D79" s="98"/>
    </row>
    <row r="80" spans="1:9" x14ac:dyDescent="0.45">
      <c r="D80" s="98"/>
    </row>
    <row r="81" spans="4:4" x14ac:dyDescent="0.45">
      <c r="D81" s="98"/>
    </row>
    <row r="82" spans="4:4" x14ac:dyDescent="0.45">
      <c r="D82" s="98"/>
    </row>
    <row r="83" spans="4:4" x14ac:dyDescent="0.45">
      <c r="D83" s="98"/>
    </row>
    <row r="84" spans="4:4" x14ac:dyDescent="0.45">
      <c r="D84" s="98"/>
    </row>
    <row r="85" spans="4:4" x14ac:dyDescent="0.45">
      <c r="D85" s="98"/>
    </row>
    <row r="86" spans="4:4" x14ac:dyDescent="0.45">
      <c r="D86" s="98"/>
    </row>
    <row r="87" spans="4:4" x14ac:dyDescent="0.45">
      <c r="D87" s="98"/>
    </row>
    <row r="88" spans="4:4" x14ac:dyDescent="0.45">
      <c r="D88" s="98"/>
    </row>
  </sheetData>
  <mergeCells count="5">
    <mergeCell ref="C4:D4"/>
    <mergeCell ref="E4:I4"/>
    <mergeCell ref="A2:I2"/>
    <mergeCell ref="A1:F1"/>
    <mergeCell ref="G1:I1"/>
  </mergeCells>
  <conditionalFormatting sqref="C64 E64:I64">
    <cfRule type="cellIs" dxfId="2" priority="1" operator="between">
      <formula>1</formula>
      <formula>-1</formula>
    </cfRule>
  </conditionalFormatting>
  <pageMargins left="0.7" right="0.7" top="0.75" bottom="0.75" header="0.3" footer="0.3"/>
  <pageSetup scale="57" orientation="portrait" r:id="rId1"/>
  <ignoredErrors>
    <ignoredError sqref="E48 F48:I4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F1"/>
    </sheetView>
  </sheetViews>
  <sheetFormatPr defaultRowHeight="14.25" x14ac:dyDescent="0.45"/>
  <cols>
    <col min="1" max="1" width="28" customWidth="1"/>
    <col min="2" max="2" width="4.59765625" customWidth="1"/>
    <col min="3" max="4" width="12.59765625" bestFit="1" customWidth="1"/>
    <col min="5" max="8" width="15" customWidth="1"/>
    <col min="9" max="9" width="13.73046875" bestFit="1" customWidth="1"/>
    <col min="11" max="17" width="12.3984375" customWidth="1"/>
  </cols>
  <sheetData>
    <row r="1" spans="1:17" ht="21" customHeight="1" x14ac:dyDescent="0.3">
      <c r="A1" s="275" t="str">
        <f>+DATA!B1</f>
        <v>ABC Corp</v>
      </c>
      <c r="B1" s="275"/>
      <c r="C1" s="275"/>
      <c r="D1" s="275"/>
      <c r="E1" s="275"/>
      <c r="F1" s="275"/>
      <c r="G1" s="288" t="s">
        <v>102</v>
      </c>
      <c r="H1" s="288"/>
      <c r="I1" s="288"/>
    </row>
    <row r="2" spans="1:17" ht="18.75" x14ac:dyDescent="0.3">
      <c r="A2" s="287" t="s">
        <v>182</v>
      </c>
      <c r="B2" s="287"/>
      <c r="C2" s="287"/>
      <c r="D2" s="287"/>
      <c r="E2" s="287"/>
      <c r="F2" s="287"/>
      <c r="G2" s="287"/>
      <c r="H2" s="287"/>
      <c r="I2" s="287"/>
    </row>
    <row r="3" spans="1:17" ht="15.75" x14ac:dyDescent="0.25">
      <c r="A3" s="14"/>
      <c r="B3" s="10"/>
      <c r="C3" s="14"/>
      <c r="G3" s="89"/>
      <c r="H3" s="89"/>
      <c r="I3" s="89"/>
    </row>
    <row r="4" spans="1:17" ht="15" customHeight="1" x14ac:dyDescent="0.25">
      <c r="C4" s="285" t="s">
        <v>21</v>
      </c>
      <c r="D4" s="285"/>
      <c r="E4" s="286" t="s">
        <v>22</v>
      </c>
      <c r="F4" s="285"/>
      <c r="G4" s="285"/>
      <c r="H4" s="285"/>
      <c r="I4" s="285"/>
    </row>
    <row r="5" spans="1:17" s="24" customFormat="1" ht="15" customHeight="1" x14ac:dyDescent="0.25">
      <c r="C5" s="119" t="str">
        <f>+DATA!B4</f>
        <v>FY 2021</v>
      </c>
      <c r="D5" s="119" t="str">
        <f>+DATA!C4</f>
        <v>FY 2022</v>
      </c>
      <c r="E5" s="129">
        <f>+DATA!D4</f>
        <v>2023</v>
      </c>
      <c r="F5" s="94">
        <f>+DATA!E4</f>
        <v>2024</v>
      </c>
      <c r="G5" s="94">
        <f>+DATA!F4</f>
        <v>2025</v>
      </c>
      <c r="H5" s="94">
        <f>+DATA!G4</f>
        <v>2026</v>
      </c>
      <c r="I5" s="94">
        <f>+DATA!H4</f>
        <v>2027</v>
      </c>
    </row>
    <row r="6" spans="1:17" ht="15" customHeight="1" x14ac:dyDescent="0.25">
      <c r="A6" s="1" t="s">
        <v>30</v>
      </c>
      <c r="D6" s="98"/>
      <c r="E6" s="130"/>
      <c r="F6" s="98"/>
      <c r="G6" s="98"/>
      <c r="H6" s="98"/>
      <c r="I6" s="98"/>
    </row>
    <row r="7" spans="1:17" ht="15" customHeight="1" x14ac:dyDescent="0.25">
      <c r="A7" s="289" t="s">
        <v>23</v>
      </c>
      <c r="B7" s="290"/>
      <c r="C7" s="178"/>
      <c r="D7" s="179"/>
      <c r="E7" s="239" t="e">
        <f>+'Statement of Cash Flows'!E55</f>
        <v>#DIV/0!</v>
      </c>
      <c r="F7" s="236" t="e">
        <f>+'Statement of Cash Flows'!F55</f>
        <v>#DIV/0!</v>
      </c>
      <c r="G7" s="236" t="e">
        <f>+'Statement of Cash Flows'!G55</f>
        <v>#DIV/0!</v>
      </c>
      <c r="H7" s="236" t="e">
        <f>+'Statement of Cash Flows'!H55</f>
        <v>#DIV/0!</v>
      </c>
      <c r="I7" s="236" t="e">
        <f>+'Statement of Cash Flows'!I55</f>
        <v>#DIV/0!</v>
      </c>
    </row>
    <row r="8" spans="1:17" ht="15" customHeight="1" x14ac:dyDescent="0.25">
      <c r="A8" s="289" t="s">
        <v>24</v>
      </c>
      <c r="B8" s="290"/>
      <c r="C8" s="157"/>
      <c r="D8" s="154"/>
      <c r="E8" s="249" t="e">
        <f>(D8/'Income Statement'!E15*'Income Statement'!E15)</f>
        <v>#DIV/0!</v>
      </c>
      <c r="F8" s="249" t="e">
        <f>(E8/'Income Statement'!F15*'Income Statement'!F15)</f>
        <v>#DIV/0!</v>
      </c>
      <c r="G8" s="249" t="e">
        <f>(F8/'Income Statement'!G15*'Income Statement'!G15)</f>
        <v>#DIV/0!</v>
      </c>
      <c r="H8" s="249" t="e">
        <f>(G8/'Income Statement'!H15*'Income Statement'!H15)</f>
        <v>#DIV/0!</v>
      </c>
      <c r="I8" s="249" t="e">
        <f>(H8/'Income Statement'!I15*'Income Statement'!I15)</f>
        <v>#DIV/0!</v>
      </c>
    </row>
    <row r="9" spans="1:17" ht="15" customHeight="1" x14ac:dyDescent="0.25">
      <c r="A9" s="289" t="s">
        <v>25</v>
      </c>
      <c r="B9" s="290"/>
      <c r="C9" s="157"/>
      <c r="D9" s="154"/>
      <c r="E9" s="162"/>
      <c r="F9" s="157"/>
      <c r="G9" s="157"/>
      <c r="H9" s="157"/>
      <c r="I9" s="157"/>
    </row>
    <row r="10" spans="1:17" ht="15" customHeight="1" x14ac:dyDescent="0.25">
      <c r="A10" s="289" t="s">
        <v>26</v>
      </c>
      <c r="B10" s="290"/>
      <c r="C10" s="157"/>
      <c r="D10" s="154"/>
      <c r="E10" s="162"/>
      <c r="F10" s="157"/>
      <c r="G10" s="157"/>
      <c r="H10" s="157"/>
      <c r="I10" s="157"/>
    </row>
    <row r="11" spans="1:17" ht="15" customHeight="1" x14ac:dyDescent="0.25">
      <c r="A11" s="289" t="s">
        <v>27</v>
      </c>
      <c r="B11" s="290"/>
      <c r="C11" s="157"/>
      <c r="D11" s="154"/>
      <c r="E11" s="162"/>
      <c r="F11" s="157"/>
      <c r="G11" s="157"/>
      <c r="H11" s="157"/>
      <c r="I11" s="157"/>
    </row>
    <row r="12" spans="1:17" ht="15" customHeight="1" x14ac:dyDescent="0.25">
      <c r="A12" s="289" t="s">
        <v>132</v>
      </c>
      <c r="B12" s="290"/>
      <c r="C12" s="157"/>
      <c r="D12" s="154"/>
      <c r="E12" s="162"/>
      <c r="F12" s="157"/>
      <c r="G12" s="157"/>
      <c r="H12" s="157"/>
      <c r="I12" s="157"/>
    </row>
    <row r="13" spans="1:17" ht="15" customHeight="1" x14ac:dyDescent="0.25">
      <c r="A13" s="289" t="s">
        <v>146</v>
      </c>
      <c r="B13" s="290"/>
      <c r="C13" s="117"/>
      <c r="D13" s="127"/>
      <c r="E13" s="248"/>
      <c r="F13" s="247"/>
      <c r="G13" s="247"/>
      <c r="H13" s="247"/>
      <c r="I13" s="247"/>
      <c r="L13" s="203"/>
    </row>
    <row r="14" spans="1:17" ht="15" customHeight="1" x14ac:dyDescent="0.25">
      <c r="A14" s="289" t="s">
        <v>28</v>
      </c>
      <c r="B14" s="290"/>
      <c r="C14" s="185"/>
      <c r="D14" s="186"/>
      <c r="E14" s="187"/>
      <c r="F14" s="185"/>
      <c r="G14" s="185"/>
      <c r="H14" s="185"/>
      <c r="I14" s="185"/>
      <c r="K14" s="163"/>
    </row>
    <row r="15" spans="1:17" ht="18" customHeight="1" x14ac:dyDescent="0.25">
      <c r="A15" s="88" t="s">
        <v>29</v>
      </c>
      <c r="C15" s="222">
        <f t="shared" ref="C15:I15" si="0">SUM(C7:C14)</f>
        <v>0</v>
      </c>
      <c r="D15" s="217">
        <f t="shared" si="0"/>
        <v>0</v>
      </c>
      <c r="E15" s="218" t="e">
        <f t="shared" si="0"/>
        <v>#DIV/0!</v>
      </c>
      <c r="F15" s="217" t="e">
        <f t="shared" si="0"/>
        <v>#DIV/0!</v>
      </c>
      <c r="G15" s="217" t="e">
        <f t="shared" si="0"/>
        <v>#DIV/0!</v>
      </c>
      <c r="H15" s="217" t="e">
        <f t="shared" si="0"/>
        <v>#DIV/0!</v>
      </c>
      <c r="I15" s="217" t="e">
        <f t="shared" si="0"/>
        <v>#DIV/0!</v>
      </c>
      <c r="K15" s="163"/>
    </row>
    <row r="16" spans="1:17" ht="15" customHeight="1" x14ac:dyDescent="0.25">
      <c r="D16" s="98"/>
      <c r="E16" s="130"/>
      <c r="F16" s="98"/>
      <c r="G16" s="98"/>
      <c r="H16" s="98"/>
      <c r="I16" s="98"/>
      <c r="K16" s="163"/>
      <c r="L16" s="163"/>
      <c r="M16" s="163"/>
      <c r="N16" s="163"/>
      <c r="O16" s="163"/>
      <c r="P16" s="163"/>
      <c r="Q16" s="163"/>
    </row>
    <row r="17" spans="1:17" ht="15" customHeight="1" x14ac:dyDescent="0.25">
      <c r="A17" s="1" t="s">
        <v>31</v>
      </c>
      <c r="D17" s="98"/>
      <c r="E17" s="130"/>
      <c r="F17" s="98"/>
      <c r="G17" s="98"/>
      <c r="H17" s="98"/>
      <c r="I17" s="98"/>
      <c r="K17" s="163"/>
      <c r="L17" s="163"/>
      <c r="M17" s="163"/>
      <c r="N17" s="163"/>
      <c r="O17" s="163"/>
      <c r="P17" s="163"/>
      <c r="Q17" s="163"/>
    </row>
    <row r="18" spans="1:17" ht="15" customHeight="1" x14ac:dyDescent="0.25">
      <c r="A18" s="289" t="s">
        <v>31</v>
      </c>
      <c r="B18" s="290"/>
      <c r="C18" s="157"/>
      <c r="D18" s="154"/>
      <c r="E18" s="162"/>
      <c r="F18" s="157"/>
      <c r="G18" s="157"/>
      <c r="H18" s="157"/>
      <c r="I18" s="157"/>
      <c r="K18" s="163"/>
      <c r="L18" s="163"/>
      <c r="M18" s="163"/>
      <c r="N18" s="163"/>
      <c r="O18" s="163"/>
      <c r="P18" s="163"/>
      <c r="Q18" s="163"/>
    </row>
    <row r="19" spans="1:17" ht="15" customHeight="1" x14ac:dyDescent="0.25">
      <c r="A19" s="289" t="s">
        <v>56</v>
      </c>
      <c r="B19" s="290"/>
      <c r="C19" s="157"/>
      <c r="D19" s="154"/>
      <c r="E19" s="131">
        <f>+'Fixed Assets &amp; Depr'!K75+'Balance Sheet'!D19+'Fixed Assets &amp; Depr'!K82</f>
        <v>0</v>
      </c>
      <c r="F19" s="27">
        <f>+'Fixed Assets &amp; Depr'!L75+'Balance Sheet'!E19+'Fixed Assets &amp; Depr'!L82</f>
        <v>0</v>
      </c>
      <c r="G19" s="27">
        <f>+'Fixed Assets &amp; Depr'!M75+'Balance Sheet'!F19+'Fixed Assets &amp; Depr'!M82</f>
        <v>0</v>
      </c>
      <c r="H19" s="27">
        <f>+'Fixed Assets &amp; Depr'!N75+'Balance Sheet'!G19+'Fixed Assets &amp; Depr'!N82</f>
        <v>0</v>
      </c>
      <c r="I19" s="27">
        <f>+'Fixed Assets &amp; Depr'!O75+'Balance Sheet'!H19+'Fixed Assets &amp; Depr'!O82</f>
        <v>0</v>
      </c>
      <c r="K19" s="163"/>
      <c r="L19" s="163"/>
      <c r="M19" s="163"/>
      <c r="N19" s="163"/>
      <c r="O19" s="163"/>
      <c r="P19" s="163"/>
      <c r="Q19" s="163"/>
    </row>
    <row r="20" spans="1:17" ht="15" customHeight="1" x14ac:dyDescent="0.25">
      <c r="A20" s="289" t="s">
        <v>205</v>
      </c>
      <c r="B20" s="290"/>
      <c r="C20" s="157"/>
      <c r="D20" s="154"/>
      <c r="E20" s="131">
        <f>D20-'Income Statement'!E39-'Income Statement'!E40</f>
        <v>0</v>
      </c>
      <c r="F20" s="27">
        <f>E20-'Income Statement'!F39-'Income Statement'!F40</f>
        <v>0</v>
      </c>
      <c r="G20" s="27">
        <f>F20-'Income Statement'!G39-'Income Statement'!G40</f>
        <v>0</v>
      </c>
      <c r="H20" s="27">
        <f>G20-'Income Statement'!H39-'Income Statement'!H40</f>
        <v>0</v>
      </c>
      <c r="I20" s="27">
        <f>H20-'Income Statement'!I39-'Income Statement'!I40</f>
        <v>0</v>
      </c>
      <c r="K20" s="163"/>
      <c r="L20" s="163"/>
      <c r="M20" s="163"/>
      <c r="N20" s="163"/>
      <c r="O20" s="163"/>
      <c r="P20" s="163"/>
      <c r="Q20" s="163"/>
    </row>
    <row r="21" spans="1:17" ht="15" customHeight="1" x14ac:dyDescent="0.25">
      <c r="A21" s="289" t="s">
        <v>32</v>
      </c>
      <c r="B21" s="290"/>
      <c r="C21" s="157"/>
      <c r="D21" s="154"/>
      <c r="E21" s="131">
        <f>+D21+'Fixed Assets &amp; Depr'!E89+'Fixed Assets &amp; Depr'!E96</f>
        <v>0</v>
      </c>
      <c r="F21" s="27">
        <f>+E21+'Fixed Assets &amp; Depr'!F89+'Fixed Assets &amp; Depr'!F96</f>
        <v>0</v>
      </c>
      <c r="G21" s="27">
        <f>+F21+'Fixed Assets &amp; Depr'!G89+'Fixed Assets &amp; Depr'!G96</f>
        <v>0</v>
      </c>
      <c r="H21" s="27">
        <f>+G21+'Fixed Assets &amp; Depr'!H89+'Fixed Assets &amp; Depr'!H96</f>
        <v>0</v>
      </c>
      <c r="I21" s="27">
        <f>+H21+'Fixed Assets &amp; Depr'!I89+'Fixed Assets &amp; Depr'!I96</f>
        <v>0</v>
      </c>
      <c r="K21" s="163"/>
      <c r="L21" s="163"/>
      <c r="M21" s="163"/>
      <c r="N21" s="163"/>
      <c r="O21" s="163"/>
      <c r="P21" s="163"/>
      <c r="Q21" s="163"/>
    </row>
    <row r="22" spans="1:17" ht="15" customHeight="1" x14ac:dyDescent="0.25">
      <c r="A22" s="289" t="s">
        <v>183</v>
      </c>
      <c r="B22" s="290"/>
      <c r="C22" s="157"/>
      <c r="D22" s="154"/>
      <c r="E22" s="131">
        <f>+D22+'Fixed Assets &amp; Depr'!K33</f>
        <v>0</v>
      </c>
      <c r="F22" s="27">
        <f>+E22+'Fixed Assets &amp; Depr'!L33</f>
        <v>0</v>
      </c>
      <c r="G22" s="27">
        <f>+F22+'Fixed Assets &amp; Depr'!M33</f>
        <v>0</v>
      </c>
      <c r="H22" s="27">
        <f>+G22+'Fixed Assets &amp; Depr'!N33</f>
        <v>0</v>
      </c>
      <c r="I22" s="27">
        <f>+H22+'Fixed Assets &amp; Depr'!O33</f>
        <v>0</v>
      </c>
      <c r="K22" s="163"/>
      <c r="L22" s="163"/>
      <c r="M22" s="163"/>
      <c r="N22" s="163"/>
      <c r="O22" s="163"/>
      <c r="P22" s="163"/>
      <c r="Q22" s="163"/>
    </row>
    <row r="23" spans="1:17" s="118" customFormat="1" ht="15" customHeight="1" x14ac:dyDescent="0.25">
      <c r="A23" s="289" t="s">
        <v>184</v>
      </c>
      <c r="B23" s="290"/>
      <c r="C23" s="157"/>
      <c r="D23" s="154"/>
      <c r="E23" s="131">
        <f>+D23+'Fixed Assets &amp; Depr'!K68</f>
        <v>0</v>
      </c>
      <c r="F23" s="27">
        <f>+E23+'Fixed Assets &amp; Depr'!L68</f>
        <v>0</v>
      </c>
      <c r="G23" s="27">
        <f>+F23+'Fixed Assets &amp; Depr'!M68</f>
        <v>0</v>
      </c>
      <c r="H23" s="27">
        <f>+G23+'Fixed Assets &amp; Depr'!N68</f>
        <v>0</v>
      </c>
      <c r="I23" s="27">
        <f>+H23+'Fixed Assets &amp; Depr'!O68</f>
        <v>0</v>
      </c>
      <c r="K23" s="163"/>
      <c r="L23" s="163"/>
      <c r="M23" s="163"/>
      <c r="N23" s="163"/>
      <c r="O23" s="163"/>
      <c r="P23" s="163"/>
      <c r="Q23" s="163"/>
    </row>
    <row r="24" spans="1:17" ht="15" customHeight="1" x14ac:dyDescent="0.4">
      <c r="A24" s="289" t="s">
        <v>204</v>
      </c>
      <c r="B24" s="290"/>
      <c r="C24" s="183"/>
      <c r="D24" s="184"/>
      <c r="E24" s="133">
        <f>+D24-'Income Statement'!E41-'Income Statement'!E42</f>
        <v>0</v>
      </c>
      <c r="F24" s="120">
        <f>+E24-'Income Statement'!F41-'Income Statement'!F42</f>
        <v>0</v>
      </c>
      <c r="G24" s="120">
        <f>+F24-'Income Statement'!G41-'Income Statement'!G42</f>
        <v>0</v>
      </c>
      <c r="H24" s="120">
        <f>+G24-'Income Statement'!H41-'Income Statement'!H42</f>
        <v>0</v>
      </c>
      <c r="I24" s="120">
        <f>+H24-'Income Statement'!I41-'Income Statement'!I42</f>
        <v>0</v>
      </c>
      <c r="K24" s="163"/>
      <c r="L24" s="163"/>
      <c r="M24" s="163"/>
      <c r="N24" s="163"/>
      <c r="O24" s="163"/>
      <c r="P24" s="163"/>
      <c r="Q24" s="163"/>
    </row>
    <row r="25" spans="1:17" ht="18" customHeight="1" x14ac:dyDescent="0.4">
      <c r="A25" s="88" t="s">
        <v>33</v>
      </c>
      <c r="B25" s="121"/>
      <c r="C25" s="224">
        <f>SUM(C18:C24)</f>
        <v>0</v>
      </c>
      <c r="D25" s="225">
        <f t="shared" ref="D25:I25" si="1">SUM(D18:D24)</f>
        <v>0</v>
      </c>
      <c r="E25" s="226">
        <f t="shared" si="1"/>
        <v>0</v>
      </c>
      <c r="F25" s="225">
        <f t="shared" si="1"/>
        <v>0</v>
      </c>
      <c r="G25" s="225">
        <f t="shared" si="1"/>
        <v>0</v>
      </c>
      <c r="H25" s="225">
        <f t="shared" si="1"/>
        <v>0</v>
      </c>
      <c r="I25" s="225">
        <f t="shared" si="1"/>
        <v>0</v>
      </c>
      <c r="K25" s="163"/>
      <c r="L25" s="163"/>
      <c r="M25" s="163"/>
      <c r="N25" s="163"/>
      <c r="O25" s="163"/>
      <c r="P25" s="163"/>
      <c r="Q25" s="163"/>
    </row>
    <row r="26" spans="1:17" ht="15" customHeight="1" x14ac:dyDescent="0.25">
      <c r="D26" s="98"/>
      <c r="E26" s="130"/>
      <c r="F26" s="98"/>
      <c r="G26" s="98"/>
      <c r="H26" s="98"/>
      <c r="I26" s="98"/>
      <c r="K26" s="163"/>
      <c r="L26" s="163"/>
      <c r="M26" s="163"/>
      <c r="N26" s="163"/>
      <c r="O26" s="163"/>
      <c r="P26" s="163"/>
      <c r="Q26" s="163"/>
    </row>
    <row r="27" spans="1:17" ht="15" customHeight="1" x14ac:dyDescent="0.4">
      <c r="A27" s="122" t="s">
        <v>34</v>
      </c>
      <c r="C27" s="223">
        <f t="shared" ref="C27:H27" si="2">+C25+C15</f>
        <v>0</v>
      </c>
      <c r="D27" s="219">
        <f t="shared" si="2"/>
        <v>0</v>
      </c>
      <c r="E27" s="220" t="e">
        <f t="shared" si="2"/>
        <v>#DIV/0!</v>
      </c>
      <c r="F27" s="219" t="e">
        <f t="shared" si="2"/>
        <v>#DIV/0!</v>
      </c>
      <c r="G27" s="219" t="e">
        <f t="shared" si="2"/>
        <v>#DIV/0!</v>
      </c>
      <c r="H27" s="219" t="e">
        <f t="shared" si="2"/>
        <v>#DIV/0!</v>
      </c>
      <c r="I27" s="219" t="e">
        <f>+I25+I15</f>
        <v>#DIV/0!</v>
      </c>
      <c r="K27" s="163"/>
      <c r="L27" s="163"/>
      <c r="M27" s="163"/>
      <c r="N27" s="163"/>
      <c r="O27" s="163"/>
      <c r="P27" s="163"/>
      <c r="Q27" s="163"/>
    </row>
    <row r="28" spans="1:17" ht="15" customHeight="1" x14ac:dyDescent="0.25">
      <c r="D28" s="98"/>
      <c r="E28" s="130"/>
      <c r="F28" s="98"/>
      <c r="G28" s="98"/>
      <c r="H28" s="98"/>
      <c r="I28" s="98"/>
      <c r="K28" s="163"/>
      <c r="L28" s="163"/>
      <c r="M28" s="163"/>
      <c r="N28" s="163"/>
      <c r="O28" s="163"/>
      <c r="P28" s="163"/>
      <c r="Q28" s="163"/>
    </row>
    <row r="29" spans="1:17" ht="15" customHeight="1" x14ac:dyDescent="0.25">
      <c r="A29" s="1" t="s">
        <v>35</v>
      </c>
      <c r="D29" s="98"/>
      <c r="E29" s="130"/>
      <c r="F29" s="98"/>
      <c r="G29" s="98"/>
      <c r="H29" s="98"/>
      <c r="I29" s="98"/>
      <c r="K29" s="163"/>
      <c r="L29" s="163"/>
      <c r="M29" s="163"/>
      <c r="N29" s="163"/>
      <c r="O29" s="163"/>
      <c r="P29" s="163"/>
      <c r="Q29" s="163"/>
    </row>
    <row r="30" spans="1:17" ht="15" customHeight="1" x14ac:dyDescent="0.25">
      <c r="A30" s="291" t="s">
        <v>36</v>
      </c>
      <c r="B30" s="291"/>
      <c r="C30" s="157"/>
      <c r="D30" s="154"/>
      <c r="E30" s="162"/>
      <c r="F30" s="248"/>
      <c r="G30" s="248"/>
      <c r="H30" s="248"/>
      <c r="I30" s="248"/>
      <c r="K30" s="163"/>
      <c r="L30" s="163"/>
      <c r="M30" s="163"/>
      <c r="N30" s="163"/>
      <c r="O30" s="163"/>
      <c r="P30" s="163"/>
      <c r="Q30" s="163"/>
    </row>
    <row r="31" spans="1:17" ht="15" customHeight="1" x14ac:dyDescent="0.25">
      <c r="A31" s="291" t="s">
        <v>37</v>
      </c>
      <c r="B31" s="291"/>
      <c r="C31" s="157"/>
      <c r="D31" s="154"/>
      <c r="E31" s="162"/>
      <c r="F31" s="157"/>
      <c r="G31" s="157"/>
      <c r="H31" s="157"/>
      <c r="I31" s="157"/>
      <c r="K31" s="163"/>
      <c r="L31" s="163"/>
      <c r="M31" s="163"/>
      <c r="N31" s="163"/>
      <c r="O31" s="163"/>
      <c r="P31" s="163"/>
      <c r="Q31" s="163"/>
    </row>
    <row r="32" spans="1:17" ht="15" customHeight="1" x14ac:dyDescent="0.25">
      <c r="A32" s="291" t="s">
        <v>147</v>
      </c>
      <c r="B32" s="291"/>
      <c r="C32" s="189"/>
      <c r="D32" s="190"/>
      <c r="E32" s="238" t="e">
        <f>Grant!B23/Grant!D18</f>
        <v>#DIV/0!</v>
      </c>
      <c r="F32" s="27" t="e">
        <f>E32</f>
        <v>#DIV/0!</v>
      </c>
      <c r="G32" s="27" t="e">
        <f t="shared" ref="G32:I32" si="3">F32</f>
        <v>#DIV/0!</v>
      </c>
      <c r="H32" s="27" t="e">
        <f t="shared" si="3"/>
        <v>#DIV/0!</v>
      </c>
      <c r="I32" s="27" t="e">
        <f t="shared" si="3"/>
        <v>#DIV/0!</v>
      </c>
      <c r="K32" s="163"/>
      <c r="L32" s="163"/>
      <c r="M32" s="163"/>
      <c r="N32" s="163"/>
      <c r="O32" s="163"/>
      <c r="P32" s="163"/>
      <c r="Q32" s="163"/>
    </row>
    <row r="33" spans="1:17" ht="15" customHeight="1" x14ac:dyDescent="0.25">
      <c r="A33" s="291" t="s">
        <v>150</v>
      </c>
      <c r="B33" s="291"/>
      <c r="C33" s="157"/>
      <c r="D33" s="154"/>
      <c r="E33" s="131">
        <f>+'Debt Activity'!F6+'Debt Activity'!F12</f>
        <v>0</v>
      </c>
      <c r="F33" s="27">
        <f>+'Debt Activity'!G6+'Debt Activity'!G12</f>
        <v>0</v>
      </c>
      <c r="G33" s="27">
        <f>+'Debt Activity'!H6+'Debt Activity'!H12</f>
        <v>0</v>
      </c>
      <c r="H33" s="27">
        <f>+'Debt Activity'!I6+'Debt Activity'!I12</f>
        <v>0</v>
      </c>
      <c r="I33" s="27">
        <f>+'Debt Activity'!J6+'Debt Activity'!J12</f>
        <v>0</v>
      </c>
      <c r="K33" s="163"/>
      <c r="L33" s="163"/>
      <c r="M33" s="163"/>
      <c r="N33" s="163"/>
      <c r="O33" s="163"/>
      <c r="P33" s="163"/>
      <c r="Q33" s="163"/>
    </row>
    <row r="34" spans="1:17" ht="15" customHeight="1" x14ac:dyDescent="0.25">
      <c r="A34" s="291" t="s">
        <v>39</v>
      </c>
      <c r="B34" s="291"/>
      <c r="C34" s="180"/>
      <c r="D34" s="181"/>
      <c r="E34" s="162"/>
      <c r="F34" s="157"/>
      <c r="G34" s="157"/>
      <c r="H34" s="157"/>
      <c r="I34" s="157"/>
      <c r="K34" s="163"/>
      <c r="L34" s="163"/>
      <c r="M34" s="163"/>
      <c r="N34" s="163"/>
      <c r="O34" s="163"/>
      <c r="P34" s="163"/>
      <c r="Q34" s="163"/>
    </row>
    <row r="35" spans="1:17" ht="18" customHeight="1" x14ac:dyDescent="0.4">
      <c r="A35" s="88" t="s">
        <v>48</v>
      </c>
      <c r="C35" s="227">
        <f>SUM(C30:C34)</f>
        <v>0</v>
      </c>
      <c r="D35" s="228">
        <f t="shared" ref="D35:I35" si="4">SUM(D30:D34)</f>
        <v>0</v>
      </c>
      <c r="E35" s="229" t="e">
        <f t="shared" si="4"/>
        <v>#DIV/0!</v>
      </c>
      <c r="F35" s="228" t="e">
        <f t="shared" si="4"/>
        <v>#DIV/0!</v>
      </c>
      <c r="G35" s="228" t="e">
        <f t="shared" si="4"/>
        <v>#DIV/0!</v>
      </c>
      <c r="H35" s="228" t="e">
        <f t="shared" si="4"/>
        <v>#DIV/0!</v>
      </c>
      <c r="I35" s="228" t="e">
        <f t="shared" si="4"/>
        <v>#DIV/0!</v>
      </c>
      <c r="K35" s="163"/>
      <c r="L35" s="163"/>
      <c r="M35" s="163"/>
      <c r="N35" s="163"/>
      <c r="O35" s="163"/>
      <c r="P35" s="163"/>
      <c r="Q35" s="163"/>
    </row>
    <row r="36" spans="1:17" ht="15" customHeight="1" x14ac:dyDescent="0.25">
      <c r="D36" s="98"/>
      <c r="E36" s="130"/>
      <c r="F36" s="98"/>
      <c r="G36" s="98"/>
      <c r="H36" s="98"/>
      <c r="I36" s="98"/>
    </row>
    <row r="37" spans="1:17" ht="15" customHeight="1" x14ac:dyDescent="0.25">
      <c r="A37" s="2" t="s">
        <v>40</v>
      </c>
      <c r="D37" s="98"/>
      <c r="E37" s="130"/>
      <c r="F37" s="98"/>
      <c r="G37" s="98"/>
      <c r="H37" s="98"/>
      <c r="I37" s="98"/>
    </row>
    <row r="38" spans="1:17" ht="15" customHeight="1" x14ac:dyDescent="0.25">
      <c r="A38" s="289" t="s">
        <v>81</v>
      </c>
      <c r="B38" s="290"/>
      <c r="C38" s="157"/>
      <c r="D38" s="154"/>
      <c r="E38" s="131">
        <f>+D33+D38+'Statement of Cash Flows'!E37+'Statement of Cash Flows'!E38-E33</f>
        <v>0</v>
      </c>
      <c r="F38" s="27">
        <f>+E38+'Statement of Cash Flows'!F37-F33</f>
        <v>0</v>
      </c>
      <c r="G38" s="27">
        <f>+F38+'Statement of Cash Flows'!G37-G33</f>
        <v>0</v>
      </c>
      <c r="H38" s="27">
        <f>+G38+'Statement of Cash Flows'!H37-H33</f>
        <v>0</v>
      </c>
      <c r="I38" s="27">
        <f>+H38+'Statement of Cash Flows'!I37-I33</f>
        <v>0</v>
      </c>
    </row>
    <row r="39" spans="1:17" ht="15" customHeight="1" x14ac:dyDescent="0.25">
      <c r="A39" s="289" t="s">
        <v>148</v>
      </c>
      <c r="B39" s="290"/>
      <c r="C39" s="191"/>
      <c r="D39" s="192"/>
      <c r="E39" s="131" t="e">
        <f>Grant!B23-'Balance Sheet'!E32-'Income Statement'!E48</f>
        <v>#DIV/0!</v>
      </c>
      <c r="F39" s="27" t="e">
        <f>E39-F32</f>
        <v>#DIV/0!</v>
      </c>
      <c r="G39" s="27" t="e">
        <f t="shared" ref="G39:I39" si="5">F39-G32</f>
        <v>#DIV/0!</v>
      </c>
      <c r="H39" s="27" t="e">
        <f t="shared" si="5"/>
        <v>#DIV/0!</v>
      </c>
      <c r="I39" s="27" t="e">
        <f t="shared" si="5"/>
        <v>#DIV/0!</v>
      </c>
    </row>
    <row r="40" spans="1:17" ht="15" customHeight="1" x14ac:dyDescent="0.25">
      <c r="A40" s="289" t="s">
        <v>40</v>
      </c>
      <c r="B40" s="290"/>
      <c r="C40" s="180"/>
      <c r="D40" s="154"/>
      <c r="E40" s="162"/>
      <c r="F40" s="180"/>
      <c r="G40" s="180"/>
      <c r="H40" s="180"/>
      <c r="I40" s="180"/>
    </row>
    <row r="41" spans="1:17" ht="18" customHeight="1" x14ac:dyDescent="0.25">
      <c r="A41" s="88" t="s">
        <v>41</v>
      </c>
      <c r="C41" s="222">
        <f t="shared" ref="C41:I41" si="6">SUM(C38:C40)</f>
        <v>0</v>
      </c>
      <c r="D41" s="217">
        <f t="shared" si="6"/>
        <v>0</v>
      </c>
      <c r="E41" s="218" t="e">
        <f t="shared" si="6"/>
        <v>#DIV/0!</v>
      </c>
      <c r="F41" s="217" t="e">
        <f t="shared" si="6"/>
        <v>#DIV/0!</v>
      </c>
      <c r="G41" s="217" t="e">
        <f t="shared" si="6"/>
        <v>#DIV/0!</v>
      </c>
      <c r="H41" s="217" t="e">
        <f t="shared" si="6"/>
        <v>#DIV/0!</v>
      </c>
      <c r="I41" s="217" t="e">
        <f t="shared" si="6"/>
        <v>#DIV/0!</v>
      </c>
    </row>
    <row r="42" spans="1:17" ht="15" customHeight="1" x14ac:dyDescent="0.25">
      <c r="C42" s="7"/>
      <c r="D42" s="34"/>
      <c r="E42" s="134"/>
      <c r="F42" s="34"/>
      <c r="G42" s="34"/>
      <c r="H42" s="34"/>
      <c r="I42" s="34"/>
    </row>
    <row r="43" spans="1:17" ht="15" customHeight="1" x14ac:dyDescent="0.25">
      <c r="A43" s="122" t="s">
        <v>43</v>
      </c>
      <c r="C43" s="222">
        <f t="shared" ref="C43:I43" si="7">+C41+C35</f>
        <v>0</v>
      </c>
      <c r="D43" s="217">
        <f t="shared" si="7"/>
        <v>0</v>
      </c>
      <c r="E43" s="218" t="e">
        <f t="shared" si="7"/>
        <v>#DIV/0!</v>
      </c>
      <c r="F43" s="217" t="e">
        <f t="shared" si="7"/>
        <v>#DIV/0!</v>
      </c>
      <c r="G43" s="217" t="e">
        <f t="shared" si="7"/>
        <v>#DIV/0!</v>
      </c>
      <c r="H43" s="217" t="e">
        <f t="shared" si="7"/>
        <v>#DIV/0!</v>
      </c>
      <c r="I43" s="217" t="e">
        <f t="shared" si="7"/>
        <v>#DIV/0!</v>
      </c>
    </row>
    <row r="44" spans="1:17" ht="15" customHeight="1" x14ac:dyDescent="0.25">
      <c r="D44" s="98"/>
      <c r="E44" s="130"/>
      <c r="F44" s="98"/>
      <c r="G44" s="98"/>
      <c r="H44" s="98"/>
      <c r="I44" s="98"/>
    </row>
    <row r="45" spans="1:17" ht="15" customHeight="1" x14ac:dyDescent="0.25">
      <c r="A45" s="1" t="s">
        <v>42</v>
      </c>
      <c r="D45" s="98"/>
      <c r="E45" s="130"/>
      <c r="F45" s="98"/>
      <c r="G45" s="98"/>
      <c r="H45" s="98"/>
      <c r="I45" s="98"/>
    </row>
    <row r="46" spans="1:17" ht="15" customHeight="1" x14ac:dyDescent="0.25">
      <c r="A46" s="291" t="s">
        <v>135</v>
      </c>
      <c r="B46" s="291"/>
      <c r="C46" s="157"/>
      <c r="D46" s="154"/>
      <c r="E46" s="162"/>
      <c r="F46" s="157"/>
      <c r="G46" s="157"/>
      <c r="H46" s="157"/>
      <c r="I46" s="157"/>
    </row>
    <row r="47" spans="1:17" ht="15" customHeight="1" x14ac:dyDescent="0.25">
      <c r="A47" s="291" t="s">
        <v>44</v>
      </c>
      <c r="B47" s="291"/>
      <c r="C47" s="157"/>
      <c r="D47" s="154"/>
      <c r="E47" s="162"/>
      <c r="F47" s="157"/>
      <c r="G47" s="157"/>
      <c r="H47" s="157"/>
      <c r="I47" s="157"/>
    </row>
    <row r="48" spans="1:17" ht="15" customHeight="1" x14ac:dyDescent="0.25">
      <c r="A48" s="291" t="s">
        <v>45</v>
      </c>
      <c r="B48" s="291"/>
      <c r="C48" s="180"/>
      <c r="D48" s="128">
        <f>+C48+'Income Statement'!D63</f>
        <v>0</v>
      </c>
      <c r="E48" s="133" t="e">
        <f>+D48+'Income Statement'!E63</f>
        <v>#DIV/0!</v>
      </c>
      <c r="F48" s="120" t="e">
        <f>+E48+'Income Statement'!F63</f>
        <v>#DIV/0!</v>
      </c>
      <c r="G48" s="120" t="e">
        <f>+F48+'Income Statement'!G63</f>
        <v>#DIV/0!</v>
      </c>
      <c r="H48" s="120" t="e">
        <f>+G48+'Income Statement'!H63</f>
        <v>#DIV/0!</v>
      </c>
      <c r="I48" s="120" t="e">
        <f>+H48+'Income Statement'!I63</f>
        <v>#DIV/0!</v>
      </c>
    </row>
    <row r="49" spans="1:9" ht="18" customHeight="1" x14ac:dyDescent="0.25">
      <c r="A49" s="122" t="s">
        <v>46</v>
      </c>
      <c r="C49" s="222">
        <f>SUM(C46:C48)</f>
        <v>0</v>
      </c>
      <c r="D49" s="217">
        <f t="shared" ref="D49:I49" si="8">SUM(D46:D48)</f>
        <v>0</v>
      </c>
      <c r="E49" s="218" t="e">
        <f t="shared" si="8"/>
        <v>#DIV/0!</v>
      </c>
      <c r="F49" s="217" t="e">
        <f t="shared" si="8"/>
        <v>#DIV/0!</v>
      </c>
      <c r="G49" s="217" t="e">
        <f t="shared" si="8"/>
        <v>#DIV/0!</v>
      </c>
      <c r="H49" s="217" t="e">
        <f t="shared" si="8"/>
        <v>#DIV/0!</v>
      </c>
      <c r="I49" s="217" t="e">
        <f t="shared" si="8"/>
        <v>#DIV/0!</v>
      </c>
    </row>
    <row r="50" spans="1:9" ht="15" customHeight="1" x14ac:dyDescent="0.25">
      <c r="A50" s="51"/>
      <c r="D50" s="98"/>
      <c r="E50" s="130"/>
      <c r="F50" s="98"/>
      <c r="G50" s="98"/>
      <c r="H50" s="98"/>
      <c r="I50" s="98"/>
    </row>
    <row r="51" spans="1:9" ht="15" customHeight="1" x14ac:dyDescent="0.4">
      <c r="A51" s="122" t="s">
        <v>47</v>
      </c>
      <c r="C51" s="223">
        <f>+C49+C43</f>
        <v>0</v>
      </c>
      <c r="D51" s="219">
        <f t="shared" ref="D51:I51" si="9">+D49+D43</f>
        <v>0</v>
      </c>
      <c r="E51" s="220" t="e">
        <f t="shared" si="9"/>
        <v>#DIV/0!</v>
      </c>
      <c r="F51" s="219" t="e">
        <f t="shared" si="9"/>
        <v>#DIV/0!</v>
      </c>
      <c r="G51" s="219" t="e">
        <f t="shared" si="9"/>
        <v>#DIV/0!</v>
      </c>
      <c r="H51" s="219" t="e">
        <f t="shared" si="9"/>
        <v>#DIV/0!</v>
      </c>
      <c r="I51" s="219" t="e">
        <f t="shared" si="9"/>
        <v>#DIV/0!</v>
      </c>
    </row>
    <row r="52" spans="1:9" ht="15" customHeight="1" x14ac:dyDescent="0.25">
      <c r="C52" s="19"/>
      <c r="D52" s="19">
        <f>+D27-D51</f>
        <v>0</v>
      </c>
      <c r="E52" s="105"/>
      <c r="F52" s="105"/>
      <c r="G52" s="105"/>
      <c r="H52" s="105"/>
      <c r="I52" s="105"/>
    </row>
  </sheetData>
  <mergeCells count="31">
    <mergeCell ref="A48:B48"/>
    <mergeCell ref="A23:B23"/>
    <mergeCell ref="A33:B33"/>
    <mergeCell ref="A34:B34"/>
    <mergeCell ref="A38:B38"/>
    <mergeCell ref="A39:B39"/>
    <mergeCell ref="A40:B40"/>
    <mergeCell ref="A24:B24"/>
    <mergeCell ref="A30:B30"/>
    <mergeCell ref="A31:B31"/>
    <mergeCell ref="A32:B32"/>
    <mergeCell ref="A20:B20"/>
    <mergeCell ref="A21:B21"/>
    <mergeCell ref="A22:B22"/>
    <mergeCell ref="A46:B46"/>
    <mergeCell ref="A47:B47"/>
    <mergeCell ref="A12:B12"/>
    <mergeCell ref="A13:B13"/>
    <mergeCell ref="A14:B14"/>
    <mergeCell ref="A18:B18"/>
    <mergeCell ref="A19:B19"/>
    <mergeCell ref="A9:B9"/>
    <mergeCell ref="C4:D4"/>
    <mergeCell ref="E4:I4"/>
    <mergeCell ref="A10:B10"/>
    <mergeCell ref="A11:B11"/>
    <mergeCell ref="A1:F1"/>
    <mergeCell ref="G1:I1"/>
    <mergeCell ref="A2:I2"/>
    <mergeCell ref="A7:B7"/>
    <mergeCell ref="A8:B8"/>
  </mergeCells>
  <conditionalFormatting sqref="C52:I52">
    <cfRule type="cellIs" dxfId="1" priority="1" operator="between">
      <formula>1</formula>
      <formula>-1</formula>
    </cfRule>
  </conditionalFormatting>
  <pageMargins left="0.7" right="0.7" top="0.25" bottom="0.25" header="0.3" footer="0.3"/>
  <pageSetup scale="69" orientation="portrait" r:id="rId1"/>
  <ignoredErrors>
    <ignoredError sqref="E7:E8 F7:I8 E15:I1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workbookViewId="0">
      <selection sqref="A1:F1"/>
    </sheetView>
  </sheetViews>
  <sheetFormatPr defaultRowHeight="14.25" x14ac:dyDescent="0.45"/>
  <cols>
    <col min="1" max="1" width="3.3984375" customWidth="1"/>
    <col min="2" max="2" width="52.1328125" customWidth="1"/>
    <col min="3" max="3" width="13.265625" customWidth="1"/>
    <col min="4" max="9" width="13.86328125" customWidth="1"/>
  </cols>
  <sheetData>
    <row r="1" spans="1:9" ht="21" customHeight="1" x14ac:dyDescent="0.3">
      <c r="A1" s="275" t="str">
        <f>+DATA!B1</f>
        <v>ABC Corp</v>
      </c>
      <c r="B1" s="275"/>
      <c r="C1" s="275"/>
      <c r="D1" s="275"/>
      <c r="E1" s="275"/>
      <c r="F1" s="275"/>
      <c r="G1" s="126" t="s">
        <v>49</v>
      </c>
      <c r="H1" s="125"/>
      <c r="I1" s="125"/>
    </row>
    <row r="2" spans="1:9" ht="18.75" x14ac:dyDescent="0.3">
      <c r="A2" s="287" t="s">
        <v>185</v>
      </c>
      <c r="B2" s="287"/>
      <c r="C2" s="287"/>
      <c r="D2" s="287"/>
      <c r="E2" s="287"/>
      <c r="F2" s="287"/>
      <c r="G2" s="287"/>
      <c r="H2" s="287"/>
      <c r="I2" s="287"/>
    </row>
    <row r="3" spans="1:9" ht="15" x14ac:dyDescent="0.25">
      <c r="A3" s="14"/>
      <c r="B3" s="10"/>
      <c r="C3" s="14"/>
      <c r="H3" s="163"/>
      <c r="I3" s="163"/>
    </row>
    <row r="4" spans="1:9" ht="15" customHeight="1" x14ac:dyDescent="0.25">
      <c r="C4" s="292" t="s">
        <v>3</v>
      </c>
      <c r="D4" s="292"/>
      <c r="E4" s="293" t="s">
        <v>22</v>
      </c>
      <c r="F4" s="292"/>
      <c r="G4" s="292"/>
      <c r="H4" s="292"/>
      <c r="I4" s="292"/>
    </row>
    <row r="5" spans="1:9" ht="15" customHeight="1" x14ac:dyDescent="0.25">
      <c r="C5" s="80" t="str">
        <f>+DATA!B4</f>
        <v>FY 2021</v>
      </c>
      <c r="D5" s="141" t="str">
        <f>+DATA!C4</f>
        <v>FY 2022</v>
      </c>
      <c r="E5" s="144">
        <f>+DATA!D4</f>
        <v>2023</v>
      </c>
      <c r="F5" s="141">
        <f>+DATA!E4</f>
        <v>2024</v>
      </c>
      <c r="G5" s="141">
        <f>+DATA!F4</f>
        <v>2025</v>
      </c>
      <c r="H5" s="141">
        <f>+DATA!G4</f>
        <v>2026</v>
      </c>
      <c r="I5" s="141">
        <f>+DATA!H4</f>
        <v>2027</v>
      </c>
    </row>
    <row r="6" spans="1:9" ht="15" customHeight="1" x14ac:dyDescent="0.25">
      <c r="A6" s="304" t="s">
        <v>50</v>
      </c>
      <c r="B6" s="304"/>
      <c r="D6" s="98"/>
      <c r="E6" s="130"/>
      <c r="F6" s="98"/>
      <c r="G6" s="98"/>
      <c r="H6" s="98"/>
      <c r="I6" s="98"/>
    </row>
    <row r="7" spans="1:9" ht="15" customHeight="1" x14ac:dyDescent="0.25">
      <c r="A7" s="291" t="s">
        <v>51</v>
      </c>
      <c r="B7" s="291"/>
      <c r="C7" s="90">
        <f>'Income Statement'!C63</f>
        <v>0</v>
      </c>
      <c r="D7" s="153">
        <f>+'Income Statement'!D63</f>
        <v>0</v>
      </c>
      <c r="E7" s="138" t="e">
        <f>'Income Statement'!E63</f>
        <v>#DIV/0!</v>
      </c>
      <c r="F7" s="90" t="e">
        <f>+'Income Statement'!F63</f>
        <v>#DIV/0!</v>
      </c>
      <c r="G7" s="90" t="e">
        <f>+'Income Statement'!G63</f>
        <v>#DIV/0!</v>
      </c>
      <c r="H7" s="90" t="e">
        <f>+'Income Statement'!H63</f>
        <v>#DIV/0!</v>
      </c>
      <c r="I7" s="90" t="e">
        <f>+'Income Statement'!I63</f>
        <v>#DIV/0!</v>
      </c>
    </row>
    <row r="8" spans="1:9" ht="15" customHeight="1" x14ac:dyDescent="0.45">
      <c r="A8" s="300" t="s">
        <v>186</v>
      </c>
      <c r="B8" s="300"/>
      <c r="C8" s="294"/>
      <c r="D8" s="295"/>
      <c r="E8" s="295"/>
      <c r="F8" s="295"/>
      <c r="G8" s="295"/>
      <c r="H8" s="295"/>
      <c r="I8" s="296"/>
    </row>
    <row r="9" spans="1:9" ht="15" customHeight="1" x14ac:dyDescent="0.45">
      <c r="A9" s="300"/>
      <c r="B9" s="300"/>
      <c r="C9" s="297"/>
      <c r="D9" s="298"/>
      <c r="E9" s="298"/>
      <c r="F9" s="298"/>
      <c r="G9" s="298"/>
      <c r="H9" s="298"/>
      <c r="I9" s="299"/>
    </row>
    <row r="10" spans="1:9" ht="15" customHeight="1" x14ac:dyDescent="0.25">
      <c r="A10" s="32"/>
      <c r="B10" s="107" t="s">
        <v>52</v>
      </c>
      <c r="C10" s="157"/>
      <c r="D10" s="155">
        <f>SUM('Income Statement'!D40:D42)</f>
        <v>0</v>
      </c>
      <c r="E10" s="139">
        <f>SUM('Income Statement'!E39:E42)</f>
        <v>0</v>
      </c>
      <c r="F10" s="28">
        <f>SUM('Income Statement'!F39:F42)</f>
        <v>0</v>
      </c>
      <c r="G10" s="28">
        <f>SUM('Income Statement'!G39:G42)</f>
        <v>0</v>
      </c>
      <c r="H10" s="28">
        <f>SUM('Income Statement'!H39:H42)</f>
        <v>0</v>
      </c>
      <c r="I10" s="28">
        <f>SUM('Income Statement'!I39:I42)</f>
        <v>0</v>
      </c>
    </row>
    <row r="11" spans="1:9" ht="15" customHeight="1" x14ac:dyDescent="0.25">
      <c r="A11" s="32"/>
      <c r="B11" s="107" t="s">
        <v>144</v>
      </c>
      <c r="C11" s="306"/>
      <c r="D11" s="307"/>
      <c r="E11" s="28" t="e">
        <f>-'Income Statement'!E48</f>
        <v>#DIV/0!</v>
      </c>
      <c r="F11" s="28" t="e">
        <f>-'Income Statement'!F48</f>
        <v>#DIV/0!</v>
      </c>
      <c r="G11" s="28" t="e">
        <f>-'Income Statement'!G48</f>
        <v>#DIV/0!</v>
      </c>
      <c r="H11" s="28" t="e">
        <f>-'Income Statement'!H48</f>
        <v>#DIV/0!</v>
      </c>
      <c r="I11" s="28" t="e">
        <f>-'Income Statement'!I48</f>
        <v>#DIV/0!</v>
      </c>
    </row>
    <row r="12" spans="1:9" s="163" customFormat="1" ht="15" customHeight="1" x14ac:dyDescent="0.25">
      <c r="A12" s="206"/>
      <c r="B12" s="207" t="s">
        <v>207</v>
      </c>
      <c r="C12" s="208"/>
      <c r="D12" s="215"/>
      <c r="E12" s="213">
        <f>'Income Statement'!E50</f>
        <v>0</v>
      </c>
      <c r="F12" s="213">
        <f>'Income Statement'!F50</f>
        <v>0</v>
      </c>
      <c r="G12" s="213">
        <f>'Income Statement'!G50</f>
        <v>0</v>
      </c>
      <c r="H12" s="213">
        <f>'Income Statement'!H50</f>
        <v>0</v>
      </c>
      <c r="I12" s="213">
        <f>'Income Statement'!I50</f>
        <v>0</v>
      </c>
    </row>
    <row r="13" spans="1:9" ht="15" customHeight="1" x14ac:dyDescent="0.25">
      <c r="A13" s="32"/>
      <c r="B13" s="107" t="s">
        <v>210</v>
      </c>
      <c r="C13" s="155">
        <f>'Income Statement'!C53</f>
        <v>0</v>
      </c>
      <c r="D13" s="216">
        <f>'Income Statement'!D53</f>
        <v>0</v>
      </c>
      <c r="E13" s="214">
        <f>'Income Statement'!E53</f>
        <v>0</v>
      </c>
      <c r="F13" s="155">
        <f>'Income Statement'!F53</f>
        <v>0</v>
      </c>
      <c r="G13" s="155">
        <f>'Income Statement'!G53</f>
        <v>0</v>
      </c>
      <c r="H13" s="155">
        <f>'Income Statement'!H53</f>
        <v>0</v>
      </c>
      <c r="I13" s="155">
        <f>'Income Statement'!I53</f>
        <v>0</v>
      </c>
    </row>
    <row r="14" spans="1:9" ht="15" customHeight="1" x14ac:dyDescent="0.25">
      <c r="A14" s="32"/>
      <c r="B14" s="107" t="s">
        <v>212</v>
      </c>
      <c r="C14" s="155">
        <f>'Income Statement'!C51</f>
        <v>0</v>
      </c>
      <c r="D14" s="216">
        <f>'Income Statement'!D51</f>
        <v>0</v>
      </c>
      <c r="E14" s="214">
        <f>'Income Statement'!E51</f>
        <v>0</v>
      </c>
      <c r="F14" s="155">
        <f>'Income Statement'!F51</f>
        <v>0</v>
      </c>
      <c r="G14" s="155">
        <f>'Income Statement'!G51</f>
        <v>0</v>
      </c>
      <c r="H14" s="155">
        <f>'Income Statement'!H51</f>
        <v>0</v>
      </c>
      <c r="I14" s="155">
        <f>'Income Statement'!I51</f>
        <v>0</v>
      </c>
    </row>
    <row r="15" spans="1:9" s="163" customFormat="1" ht="15" customHeight="1" x14ac:dyDescent="0.25">
      <c r="A15" s="206"/>
      <c r="B15" s="207" t="s">
        <v>213</v>
      </c>
      <c r="C15" s="155">
        <f>'Income Statement'!C54</f>
        <v>0</v>
      </c>
      <c r="D15" s="216">
        <f>'Income Statement'!D54</f>
        <v>0</v>
      </c>
      <c r="E15" s="214">
        <f>'Income Statement'!E54</f>
        <v>0</v>
      </c>
      <c r="F15" s="155">
        <f>'Income Statement'!F54</f>
        <v>0</v>
      </c>
      <c r="G15" s="155">
        <f>'Income Statement'!G54</f>
        <v>0</v>
      </c>
      <c r="H15" s="155">
        <f>'Income Statement'!H54</f>
        <v>0</v>
      </c>
      <c r="I15" s="155">
        <f>'Income Statement'!I54</f>
        <v>0</v>
      </c>
    </row>
    <row r="16" spans="1:9" ht="15" customHeight="1" x14ac:dyDescent="0.25">
      <c r="A16" s="303" t="s">
        <v>53</v>
      </c>
      <c r="B16" s="303"/>
      <c r="C16" s="306"/>
      <c r="D16" s="306"/>
      <c r="E16" s="306"/>
      <c r="F16" s="306"/>
      <c r="G16" s="306"/>
      <c r="H16" s="306"/>
      <c r="I16" s="306"/>
    </row>
    <row r="17" spans="1:9" ht="15" customHeight="1" x14ac:dyDescent="0.25">
      <c r="A17" s="32"/>
      <c r="B17" s="107" t="s">
        <v>24</v>
      </c>
      <c r="C17" s="157"/>
      <c r="D17" s="154"/>
      <c r="E17" s="139" t="e">
        <f>+'Balance Sheet'!D8-'Balance Sheet'!E8</f>
        <v>#DIV/0!</v>
      </c>
      <c r="F17" s="28" t="e">
        <f>+'Balance Sheet'!E8-'Balance Sheet'!F8</f>
        <v>#DIV/0!</v>
      </c>
      <c r="G17" s="28" t="e">
        <f>+'Balance Sheet'!F8-'Balance Sheet'!G8</f>
        <v>#DIV/0!</v>
      </c>
      <c r="H17" s="28" t="e">
        <f>+'Balance Sheet'!G8-'Balance Sheet'!H8</f>
        <v>#DIV/0!</v>
      </c>
      <c r="I17" s="28" t="e">
        <f>+'Balance Sheet'!H8-'Balance Sheet'!I8</f>
        <v>#DIV/0!</v>
      </c>
    </row>
    <row r="18" spans="1:9" ht="15" customHeight="1" x14ac:dyDescent="0.25">
      <c r="A18" s="32"/>
      <c r="B18" s="107" t="s">
        <v>25</v>
      </c>
      <c r="C18" s="157"/>
      <c r="D18" s="154"/>
      <c r="E18" s="139">
        <f>+'Balance Sheet'!D9-'Balance Sheet'!E9</f>
        <v>0</v>
      </c>
      <c r="F18" s="28">
        <f>+'Balance Sheet'!E9-'Balance Sheet'!F9</f>
        <v>0</v>
      </c>
      <c r="G18" s="28">
        <f>+'Balance Sheet'!F9-'Balance Sheet'!G9</f>
        <v>0</v>
      </c>
      <c r="H18" s="28">
        <f>+'Balance Sheet'!G9-'Balance Sheet'!H9</f>
        <v>0</v>
      </c>
      <c r="I18" s="28">
        <f>+'Balance Sheet'!H9-'Balance Sheet'!I9</f>
        <v>0</v>
      </c>
    </row>
    <row r="19" spans="1:9" ht="15" customHeight="1" x14ac:dyDescent="0.25">
      <c r="A19" s="32"/>
      <c r="B19" s="107" t="s">
        <v>26</v>
      </c>
      <c r="C19" s="157"/>
      <c r="D19" s="154"/>
      <c r="E19" s="139">
        <f>+'Balance Sheet'!D10-'Balance Sheet'!E10</f>
        <v>0</v>
      </c>
      <c r="F19" s="28">
        <f>+'Balance Sheet'!E10-'Balance Sheet'!F10</f>
        <v>0</v>
      </c>
      <c r="G19" s="28">
        <f>+'Balance Sheet'!F10-'Balance Sheet'!G10</f>
        <v>0</v>
      </c>
      <c r="H19" s="28">
        <f>+'Balance Sheet'!G10-'Balance Sheet'!H10</f>
        <v>0</v>
      </c>
      <c r="I19" s="28">
        <f>+'Balance Sheet'!H10-'Balance Sheet'!I10</f>
        <v>0</v>
      </c>
    </row>
    <row r="20" spans="1:9" ht="15" customHeight="1" x14ac:dyDescent="0.25">
      <c r="A20" s="32"/>
      <c r="B20" s="107" t="s">
        <v>27</v>
      </c>
      <c r="C20" s="157"/>
      <c r="D20" s="154"/>
      <c r="E20" s="139">
        <f>+'Balance Sheet'!D11-'Balance Sheet'!E11</f>
        <v>0</v>
      </c>
      <c r="F20" s="28">
        <f>+'Balance Sheet'!E11-'Balance Sheet'!F11</f>
        <v>0</v>
      </c>
      <c r="G20" s="28">
        <f>+'Balance Sheet'!F11-'Balance Sheet'!G11</f>
        <v>0</v>
      </c>
      <c r="H20" s="28">
        <f>+'Balance Sheet'!G11-'Balance Sheet'!H11</f>
        <v>0</v>
      </c>
      <c r="I20" s="28">
        <f>+'Balance Sheet'!H11-'Balance Sheet'!I11</f>
        <v>0</v>
      </c>
    </row>
    <row r="21" spans="1:9" ht="15" customHeight="1" x14ac:dyDescent="0.25">
      <c r="A21" s="32"/>
      <c r="B21" s="107" t="s">
        <v>28</v>
      </c>
      <c r="C21" s="157"/>
      <c r="D21" s="154"/>
      <c r="E21" s="139">
        <f>+'Balance Sheet'!D14-'Balance Sheet'!E14</f>
        <v>0</v>
      </c>
      <c r="F21" s="28">
        <f>+'Balance Sheet'!E14-'Balance Sheet'!F14</f>
        <v>0</v>
      </c>
      <c r="G21" s="28">
        <f>+'Balance Sheet'!F14-'Balance Sheet'!G14</f>
        <v>0</v>
      </c>
      <c r="H21" s="28">
        <f>+'Balance Sheet'!G14-'Balance Sheet'!H14</f>
        <v>0</v>
      </c>
      <c r="I21" s="28">
        <f>+'Balance Sheet'!H14-'Balance Sheet'!I14</f>
        <v>0</v>
      </c>
    </row>
    <row r="22" spans="1:9" ht="15" customHeight="1" x14ac:dyDescent="0.25">
      <c r="A22" s="32"/>
      <c r="B22" s="107" t="s">
        <v>36</v>
      </c>
      <c r="C22" s="157"/>
      <c r="D22" s="154"/>
      <c r="E22" s="139">
        <f>+'Balance Sheet'!E30-'Balance Sheet'!D30</f>
        <v>0</v>
      </c>
      <c r="F22" s="28">
        <f>+'Balance Sheet'!F30-'Balance Sheet'!E30</f>
        <v>0</v>
      </c>
      <c r="G22" s="28">
        <f>+'Balance Sheet'!G30-'Balance Sheet'!F30</f>
        <v>0</v>
      </c>
      <c r="H22" s="28">
        <f>+'Balance Sheet'!H30-'Balance Sheet'!G30</f>
        <v>0</v>
      </c>
      <c r="I22" s="28">
        <f>+'Balance Sheet'!I30-'Balance Sheet'!H30</f>
        <v>0</v>
      </c>
    </row>
    <row r="23" spans="1:9" ht="15" customHeight="1" x14ac:dyDescent="0.25">
      <c r="A23" s="32"/>
      <c r="B23" s="107" t="s">
        <v>37</v>
      </c>
      <c r="C23" s="157"/>
      <c r="D23" s="154"/>
      <c r="E23" s="139">
        <f>+'Balance Sheet'!E31-'Balance Sheet'!D31</f>
        <v>0</v>
      </c>
      <c r="F23" s="28">
        <f>+'Balance Sheet'!F31-'Balance Sheet'!E31</f>
        <v>0</v>
      </c>
      <c r="G23" s="28">
        <f>+'Balance Sheet'!G31-'Balance Sheet'!F31</f>
        <v>0</v>
      </c>
      <c r="H23" s="28">
        <f>+'Balance Sheet'!H31-'Balance Sheet'!G31</f>
        <v>0</v>
      </c>
      <c r="I23" s="28">
        <f>+'Balance Sheet'!I31-'Balance Sheet'!H31</f>
        <v>0</v>
      </c>
    </row>
    <row r="24" spans="1:9" ht="15" customHeight="1" x14ac:dyDescent="0.25">
      <c r="A24" s="32"/>
      <c r="B24" s="107" t="s">
        <v>38</v>
      </c>
      <c r="C24" s="157"/>
      <c r="D24" s="154"/>
      <c r="E24" s="139" t="e">
        <f>+'Balance Sheet'!E32-'Balance Sheet'!D32+'Balance Sheet'!E39-'Balance Sheet'!D39</f>
        <v>#DIV/0!</v>
      </c>
      <c r="F24" s="28" t="e">
        <f>+'Balance Sheet'!F32-'Balance Sheet'!E32</f>
        <v>#DIV/0!</v>
      </c>
      <c r="G24" s="204" t="e">
        <f>+'Balance Sheet'!G32-'Balance Sheet'!F32</f>
        <v>#DIV/0!</v>
      </c>
      <c r="H24" s="28" t="e">
        <f>+'Balance Sheet'!H32-'Balance Sheet'!G32</f>
        <v>#DIV/0!</v>
      </c>
      <c r="I24" s="28" t="e">
        <f>+'Balance Sheet'!I32-'Balance Sheet'!H32</f>
        <v>#DIV/0!</v>
      </c>
    </row>
    <row r="25" spans="1:9" ht="15" customHeight="1" x14ac:dyDescent="0.25">
      <c r="A25" s="32"/>
      <c r="B25" s="107" t="s">
        <v>39</v>
      </c>
      <c r="C25" s="157"/>
      <c r="D25" s="154"/>
      <c r="E25" s="139">
        <f>+'Balance Sheet'!E34-'Balance Sheet'!D34</f>
        <v>0</v>
      </c>
      <c r="F25" s="28">
        <f>+'Balance Sheet'!F34-'Balance Sheet'!E34</f>
        <v>0</v>
      </c>
      <c r="G25" s="28">
        <f>+'Balance Sheet'!G34-'Balance Sheet'!F34</f>
        <v>0</v>
      </c>
      <c r="H25" s="28">
        <f>+'Balance Sheet'!H34-'Balance Sheet'!G34</f>
        <v>0</v>
      </c>
      <c r="I25" s="28">
        <f>+'Balance Sheet'!I34-'Balance Sheet'!H34</f>
        <v>0</v>
      </c>
    </row>
    <row r="26" spans="1:9" ht="15" customHeight="1" x14ac:dyDescent="0.25">
      <c r="A26" s="32"/>
      <c r="B26" s="107" t="s">
        <v>31</v>
      </c>
      <c r="C26" s="157"/>
      <c r="D26" s="154"/>
      <c r="E26" s="131">
        <f>+'Balance Sheet'!D18-'Balance Sheet'!E18</f>
        <v>0</v>
      </c>
      <c r="F26" s="27">
        <f>+'Balance Sheet'!E18-'Balance Sheet'!F18</f>
        <v>0</v>
      </c>
      <c r="G26" s="27">
        <f>+'Balance Sheet'!F18-'Balance Sheet'!G18</f>
        <v>0</v>
      </c>
      <c r="H26" s="27">
        <f>+'Balance Sheet'!G18-'Balance Sheet'!H18</f>
        <v>0</v>
      </c>
      <c r="I26" s="27">
        <f>+'Balance Sheet'!H18-'Balance Sheet'!I18</f>
        <v>0</v>
      </c>
    </row>
    <row r="27" spans="1:9" ht="15" customHeight="1" x14ac:dyDescent="0.25">
      <c r="A27" s="32"/>
      <c r="B27" s="107" t="s">
        <v>40</v>
      </c>
      <c r="C27" s="180"/>
      <c r="D27" s="181"/>
      <c r="E27" s="133">
        <f>+'Balance Sheet'!E40-'Balance Sheet'!D40</f>
        <v>0</v>
      </c>
      <c r="F27" s="120">
        <f>+'Balance Sheet'!F40-'Balance Sheet'!E40</f>
        <v>0</v>
      </c>
      <c r="G27" s="120">
        <f>+'Balance Sheet'!G40-'Balance Sheet'!F40</f>
        <v>0</v>
      </c>
      <c r="H27" s="120">
        <f>+'Balance Sheet'!H40-'Balance Sheet'!G40</f>
        <v>0</v>
      </c>
      <c r="I27" s="120">
        <f>+'Balance Sheet'!I40-'Balance Sheet'!H40</f>
        <v>0</v>
      </c>
    </row>
    <row r="28" spans="1:9" ht="15" customHeight="1" x14ac:dyDescent="0.45">
      <c r="A28" s="301" t="s">
        <v>187</v>
      </c>
      <c r="B28" s="301"/>
      <c r="C28" s="15"/>
      <c r="D28" s="142"/>
      <c r="E28" s="130"/>
      <c r="F28" s="98"/>
      <c r="G28" s="98"/>
      <c r="H28" s="98"/>
      <c r="I28" s="98"/>
    </row>
    <row r="29" spans="1:9" ht="15" customHeight="1" x14ac:dyDescent="0.75">
      <c r="A29" s="302"/>
      <c r="B29" s="302"/>
      <c r="C29" s="230">
        <f t="shared" ref="C29:I29" si="0">SUM(C10:C28)</f>
        <v>0</v>
      </c>
      <c r="D29" s="231">
        <f t="shared" si="0"/>
        <v>0</v>
      </c>
      <c r="E29" s="232" t="e">
        <f t="shared" si="0"/>
        <v>#DIV/0!</v>
      </c>
      <c r="F29" s="231" t="e">
        <f t="shared" si="0"/>
        <v>#DIV/0!</v>
      </c>
      <c r="G29" s="231" t="e">
        <f t="shared" si="0"/>
        <v>#DIV/0!</v>
      </c>
      <c r="H29" s="231" t="e">
        <f t="shared" si="0"/>
        <v>#DIV/0!</v>
      </c>
      <c r="I29" s="231" t="e">
        <f t="shared" si="0"/>
        <v>#DIV/0!</v>
      </c>
    </row>
    <row r="30" spans="1:9" ht="15" customHeight="1" x14ac:dyDescent="0.25">
      <c r="C30" s="15"/>
      <c r="D30" s="142"/>
      <c r="E30" s="130"/>
      <c r="F30" s="98"/>
      <c r="G30" s="98"/>
      <c r="H30" s="98"/>
      <c r="I30" s="98"/>
    </row>
    <row r="31" spans="1:9" ht="15" customHeight="1" x14ac:dyDescent="0.4">
      <c r="B31" s="148" t="s">
        <v>54</v>
      </c>
      <c r="C31" s="230">
        <f t="shared" ref="C31:I31" si="1">+C7+C29</f>
        <v>0</v>
      </c>
      <c r="D31" s="231">
        <f t="shared" si="1"/>
        <v>0</v>
      </c>
      <c r="E31" s="232" t="e">
        <f t="shared" si="1"/>
        <v>#DIV/0!</v>
      </c>
      <c r="F31" s="231" t="e">
        <f t="shared" si="1"/>
        <v>#DIV/0!</v>
      </c>
      <c r="G31" s="231" t="e">
        <f t="shared" si="1"/>
        <v>#DIV/0!</v>
      </c>
      <c r="H31" s="231" t="e">
        <f t="shared" si="1"/>
        <v>#DIV/0!</v>
      </c>
      <c r="I31" s="231" t="e">
        <f t="shared" si="1"/>
        <v>#DIV/0!</v>
      </c>
    </row>
    <row r="32" spans="1:9" ht="15" customHeight="1" x14ac:dyDescent="0.25">
      <c r="D32" s="98"/>
      <c r="E32" s="130"/>
      <c r="F32" s="98"/>
      <c r="G32" s="98"/>
      <c r="H32" s="98"/>
      <c r="I32" s="98"/>
    </row>
    <row r="33" spans="1:9" ht="15" customHeight="1" x14ac:dyDescent="0.25">
      <c r="A33" s="1" t="s">
        <v>136</v>
      </c>
      <c r="D33" s="98"/>
      <c r="E33" s="130"/>
      <c r="F33" s="98"/>
      <c r="G33" s="98"/>
      <c r="H33" s="98"/>
      <c r="I33" s="98"/>
    </row>
    <row r="34" spans="1:9" ht="15" customHeight="1" x14ac:dyDescent="0.25">
      <c r="A34" s="32"/>
      <c r="B34" s="107" t="s">
        <v>137</v>
      </c>
      <c r="C34" s="157"/>
      <c r="D34" s="154"/>
      <c r="E34" s="139">
        <f>+'Balance Sheet'!D21+'Balance Sheet'!D22-'Balance Sheet'!E21-'Balance Sheet'!E22</f>
        <v>0</v>
      </c>
      <c r="F34" s="246">
        <f>+'Balance Sheet'!E21+'Balance Sheet'!E22-'Balance Sheet'!F21-'Balance Sheet'!F22</f>
        <v>0</v>
      </c>
      <c r="G34" s="246">
        <f>+'Balance Sheet'!F21+'Balance Sheet'!F22-'Balance Sheet'!G21-'Balance Sheet'!G22</f>
        <v>0</v>
      </c>
      <c r="H34" s="246">
        <f>+'Balance Sheet'!G21+'Balance Sheet'!G22-'Balance Sheet'!H21-'Balance Sheet'!H22</f>
        <v>0</v>
      </c>
      <c r="I34" s="246">
        <f>+'Balance Sheet'!H21+'Balance Sheet'!H22-'Balance Sheet'!I21-'Balance Sheet'!I22</f>
        <v>0</v>
      </c>
    </row>
    <row r="35" spans="1:9" ht="15" customHeight="1" x14ac:dyDescent="0.25">
      <c r="A35" s="32"/>
      <c r="B35" s="107" t="s">
        <v>55</v>
      </c>
      <c r="C35" s="157"/>
      <c r="D35" s="154"/>
      <c r="E35" s="139">
        <f>+'Balance Sheet'!D19-'Balance Sheet'!E19</f>
        <v>0</v>
      </c>
      <c r="F35" s="28">
        <f>+'Balance Sheet'!E19-'Balance Sheet'!F19</f>
        <v>0</v>
      </c>
      <c r="G35" s="28">
        <f>+'Balance Sheet'!F19-'Balance Sheet'!G19</f>
        <v>0</v>
      </c>
      <c r="H35" s="28">
        <f>+'Balance Sheet'!G19-'Balance Sheet'!H19</f>
        <v>0</v>
      </c>
      <c r="I35" s="28">
        <f>+'Balance Sheet'!H19-'Balance Sheet'!I19</f>
        <v>0</v>
      </c>
    </row>
    <row r="36" spans="1:9" s="15" customFormat="1" ht="15" customHeight="1" x14ac:dyDescent="0.25">
      <c r="A36" s="150"/>
      <c r="B36" s="152" t="s">
        <v>145</v>
      </c>
      <c r="C36" s="117"/>
      <c r="D36" s="194"/>
      <c r="E36" s="182"/>
      <c r="F36" s="180"/>
      <c r="G36" s="180"/>
      <c r="H36" s="180"/>
      <c r="I36" s="180"/>
    </row>
    <row r="37" spans="1:9" ht="15" customHeight="1" x14ac:dyDescent="0.25">
      <c r="A37" s="32"/>
      <c r="B37" s="107" t="s">
        <v>66</v>
      </c>
      <c r="C37" s="157"/>
      <c r="D37" s="154"/>
      <c r="E37" s="139">
        <f>+'Debt Activity'!E11</f>
        <v>0</v>
      </c>
      <c r="F37" s="28">
        <f>+'Debt Activity'!F11</f>
        <v>0</v>
      </c>
      <c r="G37" s="28">
        <f>+'Debt Activity'!G11</f>
        <v>0</v>
      </c>
      <c r="H37" s="28">
        <f>+'Debt Activity'!H11</f>
        <v>0</v>
      </c>
      <c r="I37" s="28">
        <f>+'Debt Activity'!I11</f>
        <v>0</v>
      </c>
    </row>
    <row r="38" spans="1:9" ht="15" customHeight="1" x14ac:dyDescent="0.25">
      <c r="A38" s="32"/>
      <c r="B38" s="107" t="s">
        <v>67</v>
      </c>
      <c r="C38" s="185"/>
      <c r="D38" s="186"/>
      <c r="E38" s="161">
        <f>-'Debt Activity'!E6-'Debt Activity'!E12</f>
        <v>0</v>
      </c>
      <c r="F38" s="149">
        <f>-'Debt Activity'!F6-'Debt Activity'!F12</f>
        <v>0</v>
      </c>
      <c r="G38" s="149">
        <f>-'Debt Activity'!G6-'Debt Activity'!G12</f>
        <v>0</v>
      </c>
      <c r="H38" s="149">
        <f>-'Debt Activity'!H6-'Debt Activity'!H12</f>
        <v>0</v>
      </c>
      <c r="I38" s="149">
        <f>-'Debt Activity'!I6-'Debt Activity'!I12</f>
        <v>0</v>
      </c>
    </row>
    <row r="39" spans="1:9" s="156" customFormat="1" ht="15" customHeight="1" x14ac:dyDescent="0.25">
      <c r="A39" s="32"/>
      <c r="B39" s="164" t="s">
        <v>188</v>
      </c>
      <c r="C39" s="185"/>
      <c r="D39" s="186"/>
      <c r="E39" s="182"/>
      <c r="F39" s="180"/>
      <c r="G39" s="180"/>
      <c r="H39" s="180"/>
      <c r="I39" s="180"/>
    </row>
    <row r="40" spans="1:9" ht="15" customHeight="1" x14ac:dyDescent="0.25">
      <c r="A40" s="151"/>
      <c r="B40" s="107" t="s">
        <v>88</v>
      </c>
      <c r="C40" s="180"/>
      <c r="D40" s="181"/>
      <c r="E40" s="139">
        <f>+'Balance Sheet'!E46-'Balance Sheet'!D46+'Balance Sheet'!E47-'Balance Sheet'!D47</f>
        <v>0</v>
      </c>
      <c r="F40" s="28">
        <f>+'Balance Sheet'!F46-'Balance Sheet'!E46+'Balance Sheet'!F47-'Balance Sheet'!E47</f>
        <v>0</v>
      </c>
      <c r="G40" s="28">
        <f>+'Balance Sheet'!G46-'Balance Sheet'!F46+'Balance Sheet'!G47-'Balance Sheet'!F47</f>
        <v>0</v>
      </c>
      <c r="H40" s="28">
        <f>+'Balance Sheet'!H46-'Balance Sheet'!G46+'Balance Sheet'!H47-'Balance Sheet'!G47</f>
        <v>0</v>
      </c>
      <c r="I40" s="28">
        <f>+'Balance Sheet'!I46-'Balance Sheet'!H46+'Balance Sheet'!I47-'Balance Sheet'!H47</f>
        <v>0</v>
      </c>
    </row>
    <row r="41" spans="1:9" ht="15" customHeight="1" x14ac:dyDescent="0.25">
      <c r="C41" s="115"/>
      <c r="D41" s="193"/>
      <c r="E41" s="130"/>
      <c r="F41" s="98"/>
      <c r="G41" s="98"/>
      <c r="H41" s="98"/>
      <c r="I41" s="98"/>
    </row>
    <row r="42" spans="1:9" ht="15" customHeight="1" x14ac:dyDescent="0.4">
      <c r="B42" s="148" t="s">
        <v>68</v>
      </c>
      <c r="C42" s="224">
        <f t="shared" ref="C42:I42" si="2">SUM(C34:C41)</f>
        <v>0</v>
      </c>
      <c r="D42" s="225">
        <f t="shared" si="2"/>
        <v>0</v>
      </c>
      <c r="E42" s="226">
        <f t="shared" si="2"/>
        <v>0</v>
      </c>
      <c r="F42" s="225">
        <f t="shared" si="2"/>
        <v>0</v>
      </c>
      <c r="G42" s="225">
        <f t="shared" si="2"/>
        <v>0</v>
      </c>
      <c r="H42" s="225">
        <f t="shared" si="2"/>
        <v>0</v>
      </c>
      <c r="I42" s="225">
        <f t="shared" si="2"/>
        <v>0</v>
      </c>
    </row>
    <row r="43" spans="1:9" ht="15" customHeight="1" x14ac:dyDescent="0.25">
      <c r="D43" s="98"/>
      <c r="E43" s="130"/>
      <c r="F43" s="98"/>
      <c r="G43" s="98"/>
      <c r="H43" s="98"/>
      <c r="I43" s="98"/>
    </row>
    <row r="44" spans="1:9" ht="15" customHeight="1" x14ac:dyDescent="0.25">
      <c r="A44" s="1" t="s">
        <v>69</v>
      </c>
      <c r="D44" s="98"/>
      <c r="E44" s="130"/>
      <c r="F44" s="98"/>
      <c r="G44" s="98"/>
      <c r="H44" s="98"/>
      <c r="I44" s="98"/>
    </row>
    <row r="45" spans="1:9" s="123" customFormat="1" ht="15" customHeight="1" x14ac:dyDescent="0.25">
      <c r="A45" s="159"/>
      <c r="B45" s="158" t="s">
        <v>65</v>
      </c>
      <c r="C45" s="157"/>
      <c r="D45" s="154"/>
      <c r="E45" s="162"/>
      <c r="F45" s="157"/>
      <c r="G45" s="157"/>
      <c r="H45" s="157"/>
      <c r="I45" s="157"/>
    </row>
    <row r="46" spans="1:9" ht="15" customHeight="1" x14ac:dyDescent="0.25">
      <c r="A46" s="32"/>
      <c r="B46" s="107" t="s">
        <v>133</v>
      </c>
      <c r="C46" s="157"/>
      <c r="D46" s="154"/>
      <c r="E46" s="162"/>
      <c r="F46" s="157"/>
      <c r="G46" s="157"/>
      <c r="H46" s="157"/>
      <c r="I46" s="157"/>
    </row>
    <row r="47" spans="1:9" ht="15" customHeight="1" x14ac:dyDescent="0.25">
      <c r="A47" s="32"/>
      <c r="B47" s="107" t="s">
        <v>134</v>
      </c>
      <c r="C47" s="180"/>
      <c r="D47" s="160">
        <f>'Balance Sheet'!C12-'Balance Sheet'!D12-'Statement of Cash Flows'!D46+'Income Statement'!D51+'Income Statement'!D54</f>
        <v>0</v>
      </c>
      <c r="E47" s="160">
        <f>'Balance Sheet'!D12-'Balance Sheet'!E12-'Statement of Cash Flows'!E46+'Income Statement'!E51+'Income Statement'!E54</f>
        <v>0</v>
      </c>
      <c r="F47" s="160">
        <f>'Balance Sheet'!E12-'Balance Sheet'!F12-'Statement of Cash Flows'!F46+'Income Statement'!F51+'Income Statement'!F54</f>
        <v>0</v>
      </c>
      <c r="G47" s="160">
        <f>'Balance Sheet'!F12-'Balance Sheet'!G12-'Statement of Cash Flows'!G46+'Income Statement'!G51+'Income Statement'!G54</f>
        <v>0</v>
      </c>
      <c r="H47" s="160">
        <f>'Balance Sheet'!G12-'Balance Sheet'!H12-'Statement of Cash Flows'!H46+'Income Statement'!H51+'Income Statement'!H54</f>
        <v>0</v>
      </c>
      <c r="I47" s="160">
        <f>'Balance Sheet'!H12-'Balance Sheet'!I12-'Statement of Cash Flows'!I46+'Income Statement'!I51+'Income Statement'!I54</f>
        <v>0</v>
      </c>
    </row>
    <row r="48" spans="1:9" ht="15" customHeight="1" x14ac:dyDescent="0.25">
      <c r="C48" s="5"/>
      <c r="D48" s="98"/>
      <c r="E48" s="130"/>
      <c r="F48" s="98"/>
      <c r="G48" s="98"/>
      <c r="H48" s="98"/>
      <c r="I48" s="98"/>
    </row>
    <row r="49" spans="1:9" ht="15" customHeight="1" x14ac:dyDescent="0.25">
      <c r="B49" s="148" t="s">
        <v>70</v>
      </c>
      <c r="C49" s="12">
        <f>SUM(C45:C47)</f>
        <v>0</v>
      </c>
      <c r="D49" s="103">
        <f>SUM(D45:D47)</f>
        <v>0</v>
      </c>
      <c r="E49" s="132">
        <f>SUM(E45:E47)</f>
        <v>0</v>
      </c>
      <c r="F49" s="103">
        <f>SUM(F45:F47)</f>
        <v>0</v>
      </c>
      <c r="G49" s="103">
        <f t="shared" ref="G49:I49" si="3">SUM(G45:G47)</f>
        <v>0</v>
      </c>
      <c r="H49" s="103">
        <f t="shared" si="3"/>
        <v>0</v>
      </c>
      <c r="I49" s="103">
        <f t="shared" si="3"/>
        <v>0</v>
      </c>
    </row>
    <row r="50" spans="1:9" ht="15" customHeight="1" x14ac:dyDescent="0.45">
      <c r="D50" s="98"/>
      <c r="E50" s="130"/>
      <c r="F50" s="98"/>
      <c r="G50" s="98"/>
      <c r="H50" s="98"/>
      <c r="I50" s="98"/>
    </row>
    <row r="51" spans="1:9" ht="15" customHeight="1" x14ac:dyDescent="0.45">
      <c r="A51" s="305" t="s">
        <v>71</v>
      </c>
      <c r="B51" s="305"/>
      <c r="C51" s="17">
        <f t="shared" ref="C51:I51" si="4">+C31+C42+C49</f>
        <v>0</v>
      </c>
      <c r="D51" s="143">
        <f t="shared" si="4"/>
        <v>0</v>
      </c>
      <c r="E51" s="147" t="e">
        <f t="shared" si="4"/>
        <v>#DIV/0!</v>
      </c>
      <c r="F51" s="143" t="e">
        <f t="shared" si="4"/>
        <v>#DIV/0!</v>
      </c>
      <c r="G51" s="143" t="e">
        <f t="shared" si="4"/>
        <v>#DIV/0!</v>
      </c>
      <c r="H51" s="143" t="e">
        <f t="shared" si="4"/>
        <v>#DIV/0!</v>
      </c>
      <c r="I51" s="143" t="e">
        <f t="shared" si="4"/>
        <v>#DIV/0!</v>
      </c>
    </row>
    <row r="52" spans="1:9" ht="15" customHeight="1" x14ac:dyDescent="0.45">
      <c r="D52" s="98"/>
      <c r="E52" s="130"/>
      <c r="F52" s="98"/>
      <c r="G52" s="98"/>
      <c r="H52" s="98"/>
      <c r="I52" s="98"/>
    </row>
    <row r="53" spans="1:9" ht="15" customHeight="1" x14ac:dyDescent="0.45">
      <c r="A53" s="305" t="s">
        <v>72</v>
      </c>
      <c r="B53" s="305"/>
      <c r="C53" s="233"/>
      <c r="D53" s="146">
        <f>+C55</f>
        <v>0</v>
      </c>
      <c r="E53" s="145">
        <f t="shared" ref="E53:I53" si="5">+D55</f>
        <v>0</v>
      </c>
      <c r="F53" s="146" t="e">
        <f t="shared" si="5"/>
        <v>#DIV/0!</v>
      </c>
      <c r="G53" s="146" t="e">
        <f t="shared" si="5"/>
        <v>#DIV/0!</v>
      </c>
      <c r="H53" s="146" t="e">
        <f t="shared" si="5"/>
        <v>#DIV/0!</v>
      </c>
      <c r="I53" s="146" t="e">
        <f t="shared" si="5"/>
        <v>#DIV/0!</v>
      </c>
    </row>
    <row r="54" spans="1:9" ht="15" customHeight="1" x14ac:dyDescent="0.45">
      <c r="D54" s="98"/>
      <c r="E54" s="130"/>
      <c r="F54" s="98"/>
      <c r="G54" s="98"/>
      <c r="H54" s="98"/>
      <c r="I54" s="98"/>
    </row>
    <row r="55" spans="1:9" ht="15" customHeight="1" x14ac:dyDescent="0.75">
      <c r="A55" s="305" t="s">
        <v>73</v>
      </c>
      <c r="B55" s="305"/>
      <c r="C55" s="223">
        <f>+C53+C51</f>
        <v>0</v>
      </c>
      <c r="D55" s="219">
        <f t="shared" ref="D55:I55" si="6">+D53+D51</f>
        <v>0</v>
      </c>
      <c r="E55" s="220" t="e">
        <f t="shared" si="6"/>
        <v>#DIV/0!</v>
      </c>
      <c r="F55" s="219" t="e">
        <f t="shared" si="6"/>
        <v>#DIV/0!</v>
      </c>
      <c r="G55" s="219" t="e">
        <f t="shared" si="6"/>
        <v>#DIV/0!</v>
      </c>
      <c r="H55" s="219" t="e">
        <f t="shared" si="6"/>
        <v>#DIV/0!</v>
      </c>
      <c r="I55" s="219" t="e">
        <f t="shared" si="6"/>
        <v>#DIV/0!</v>
      </c>
    </row>
    <row r="56" spans="1:9" ht="15" customHeight="1" x14ac:dyDescent="0.45">
      <c r="C56" s="19">
        <f>+'Balance Sheet'!C7-'Statement of Cash Flows'!C55</f>
        <v>0</v>
      </c>
      <c r="D56" s="19">
        <f>+'Balance Sheet'!D7-'Statement of Cash Flows'!D55</f>
        <v>0</v>
      </c>
      <c r="E56" s="135"/>
      <c r="F56" s="105" t="e">
        <f>+'Balance Sheet'!F7-'Statement of Cash Flows'!F55</f>
        <v>#DIV/0!</v>
      </c>
      <c r="G56" s="105" t="e">
        <f>+'Balance Sheet'!G7-'Statement of Cash Flows'!G55</f>
        <v>#DIV/0!</v>
      </c>
      <c r="H56" s="105" t="e">
        <f>+'Balance Sheet'!H7-'Statement of Cash Flows'!H55</f>
        <v>#DIV/0!</v>
      </c>
      <c r="I56" s="105" t="e">
        <f>+'Balance Sheet'!I7-'Statement of Cash Flows'!I55</f>
        <v>#DIV/0!</v>
      </c>
    </row>
  </sheetData>
  <mergeCells count="15">
    <mergeCell ref="A51:B51"/>
    <mergeCell ref="A53:B53"/>
    <mergeCell ref="A55:B55"/>
    <mergeCell ref="C11:D11"/>
    <mergeCell ref="C16:I16"/>
    <mergeCell ref="C8:I9"/>
    <mergeCell ref="A8:B9"/>
    <mergeCell ref="A28:B29"/>
    <mergeCell ref="A16:B16"/>
    <mergeCell ref="A6:B6"/>
    <mergeCell ref="A1:F1"/>
    <mergeCell ref="A7:B7"/>
    <mergeCell ref="C4:D4"/>
    <mergeCell ref="E4:I4"/>
    <mergeCell ref="A2:I2"/>
  </mergeCells>
  <conditionalFormatting sqref="C56:I56">
    <cfRule type="cellIs" dxfId="0" priority="1" operator="between">
      <formula>1</formula>
      <formula>-1</formula>
    </cfRule>
  </conditionalFormatting>
  <pageMargins left="0.7" right="0.7" top="0.25" bottom="0.2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AFAE5C3041E74489BA81D1463F3680" ma:contentTypeVersion="4" ma:contentTypeDescription="Create a new document." ma:contentTypeScope="" ma:versionID="53aaef87686df2767a6f833b9e7a1eb3">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87361-0BB4-43AF-8CBA-B539C893B88C}">
  <ds:schemaRefs>
    <ds:schemaRef ds:uri="http://schemas.microsoft.com/sharepoint/v3/contenttype/forms"/>
  </ds:schemaRefs>
</ds:datastoreItem>
</file>

<file path=customXml/itemProps2.xml><?xml version="1.0" encoding="utf-8"?>
<ds:datastoreItem xmlns:ds="http://schemas.openxmlformats.org/officeDocument/2006/customXml" ds:itemID="{7EBEC468-3CA1-4804-8468-7C551213A84C}">
  <ds:schemaRefs>
    <ds:schemaRef ds:uri="http://purl.org/dc/elements/1.1/"/>
    <ds:schemaRef ds:uri="http://schemas.microsoft.com/office/2006/metadata/properties"/>
    <ds:schemaRef ds:uri="42f8ee5f-8d8d-4d23-89be-b08ec66290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953ad1-ac16-4529-9450-1d6d318f0877"/>
    <ds:schemaRef ds:uri="http://www.w3.org/XML/1998/namespace"/>
    <ds:schemaRef ds:uri="http://purl.org/dc/dcmitype/"/>
  </ds:schemaRefs>
</ds:datastoreItem>
</file>

<file path=customXml/itemProps3.xml><?xml version="1.0" encoding="utf-8"?>
<ds:datastoreItem xmlns:ds="http://schemas.openxmlformats.org/officeDocument/2006/customXml" ds:itemID="{CBD03BC1-716E-413E-AE93-02927959E0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DATA</vt:lpstr>
      <vt:lpstr>Fixed Assets &amp; Depr</vt:lpstr>
      <vt:lpstr>Debt Activity</vt:lpstr>
      <vt:lpstr>Grant</vt:lpstr>
      <vt:lpstr>Income Statement</vt:lpstr>
      <vt:lpstr>Balance Sheet</vt:lpstr>
      <vt:lpstr>Statement of Cash Flows</vt:lpstr>
      <vt:lpstr>DATA!Print_Area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Ochse, Steve</dc:creator>
  <cp:lastModifiedBy>Kenrick Gordon</cp:lastModifiedBy>
  <cp:lastPrinted>2022-01-14T16:01:25Z</cp:lastPrinted>
  <dcterms:created xsi:type="dcterms:W3CDTF">2019-10-11T16:09:48Z</dcterms:created>
  <dcterms:modified xsi:type="dcterms:W3CDTF">2022-10-06T11:33:26Z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0x01010087AFAE5C3041E74489BA81D1463F3680</vt:lpwstr>
  </property>
  <property fmtid="{D5CDD505-2E9C-101B-9397-08002B2CF9AE}" pid="3" name="Order">
    <vt:r8>4100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